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0" yWindow="16380" windowWidth="9420" windowHeight="1110" tabRatio="908" activeTab="9"/>
  </bookViews>
  <sheets>
    <sheet name="Содержание" sheetId="1" r:id="rId1"/>
    <sheet name="табл.1" sheetId="2" r:id="rId2"/>
    <sheet name="табл.1а" sheetId="3" r:id="rId3"/>
    <sheet name="табл.1б" sheetId="4" r:id="rId4"/>
    <sheet name="табл.2 " sheetId="5" r:id="rId5"/>
    <sheet name="табл.3" sheetId="6" r:id="rId6"/>
    <sheet name="табл.4" sheetId="7" r:id="rId7"/>
    <sheet name="табл.5а" sheetId="8" r:id="rId8"/>
    <sheet name="табл.6 " sheetId="9" r:id="rId9"/>
    <sheet name="табл.9" sheetId="10" r:id="rId10"/>
    <sheet name="табл.10" sheetId="11" r:id="rId11"/>
    <sheet name="табл.11" sheetId="12" r:id="rId12"/>
    <sheet name="табл.12" sheetId="13" r:id="rId13"/>
    <sheet name="табл.12а" sheetId="14" r:id="rId14"/>
    <sheet name="табл.13" sheetId="15" r:id="rId15"/>
    <sheet name="табл.14" sheetId="16" r:id="rId16"/>
    <sheet name="табл.16" sheetId="17" r:id="rId17"/>
    <sheet name="табл.19" sheetId="18" r:id="rId18"/>
    <sheet name="табл.21" sheetId="19" r:id="rId19"/>
    <sheet name="табл.26" sheetId="20" r:id="rId20"/>
    <sheet name="табл.29" sheetId="21" r:id="rId21"/>
  </sheets>
  <definedNames/>
  <calcPr fullCalcOnLoad="1"/>
</workbook>
</file>

<file path=xl/sharedStrings.xml><?xml version="1.0" encoding="utf-8"?>
<sst xmlns="http://schemas.openxmlformats.org/spreadsheetml/2006/main" count="1396" uniqueCount="865">
  <si>
    <t>ед.</t>
  </si>
  <si>
    <t>Таблица 16</t>
  </si>
  <si>
    <t xml:space="preserve">2. </t>
  </si>
  <si>
    <t xml:space="preserve">3. </t>
  </si>
  <si>
    <t>ТРАНСПОРТНОЕ ЭКСПЕДИРОВАНИЕ</t>
  </si>
  <si>
    <t>1 вагон</t>
  </si>
  <si>
    <t>руб./час</t>
  </si>
  <si>
    <t>(без НДС)</t>
  </si>
  <si>
    <t>в руб.(без НДС)</t>
  </si>
  <si>
    <t>склад-вагон, склад-автомашина, склад-причал или обратно)</t>
  </si>
  <si>
    <t>ТАРИФЫ НА  РАБОТЫ И УСЛУГИ ЭЛЕКТРОТЕХНИЧЕСКОЙ ЛАБОРАТОРИИ</t>
  </si>
  <si>
    <t>Таблица 29</t>
  </si>
  <si>
    <t>Стоимость ремонта,                  руб. без учета НДС</t>
  </si>
  <si>
    <t>Примечание к таблице 29:</t>
  </si>
  <si>
    <t>пропуск</t>
  </si>
  <si>
    <t>-</t>
  </si>
  <si>
    <t xml:space="preserve"> страница</t>
  </si>
  <si>
    <t>Таблица 26</t>
  </si>
  <si>
    <t>Тротуароуборочная машина</t>
  </si>
  <si>
    <t>Примечание к таблице 1 а:</t>
  </si>
  <si>
    <t>свидетельство</t>
  </si>
  <si>
    <t>Наименование работ и услуг</t>
  </si>
  <si>
    <t>"Тельферист"</t>
  </si>
  <si>
    <t>таблиц</t>
  </si>
  <si>
    <t>Номер</t>
  </si>
  <si>
    <t>таблицы</t>
  </si>
  <si>
    <t>Погрузочно-разгрузочные работы по прямому варианту (транспортное ср-во-</t>
  </si>
  <si>
    <t xml:space="preserve">Таблица 1б </t>
  </si>
  <si>
    <t>судно-склад-вагон, судно-склад-автомашина, вагон-склад-судно, автомашина-</t>
  </si>
  <si>
    <t>склад-судно, судно-причал-автомашина,судно-причал-вагон, автомашина-</t>
  </si>
  <si>
    <t>причал-судно, вагон-причал, судно, склад-причал-судно, судно-причал-склад)</t>
  </si>
  <si>
    <t>Тарифы на вспомогательные операции с грузом</t>
  </si>
  <si>
    <t>Таблица 5а</t>
  </si>
  <si>
    <t>Тарифы на работы и услуги, связанные с перевалкой нефтепродуктов</t>
  </si>
  <si>
    <t>Тарифы на услуги связи (абонентам/пользователям)</t>
  </si>
  <si>
    <t>Тарифы на услуги связи (абонентам/пользователям): дополнительные услуги</t>
  </si>
  <si>
    <t>Тарифы на другие работы и услуги, выполняемые участками и хозяйствами</t>
  </si>
  <si>
    <t>Тарифы на услуги Здравпункта</t>
  </si>
  <si>
    <t>Тарифы бюро пропусков</t>
  </si>
  <si>
    <t>Тарифы на услуги транспортно-экспедиторской службы</t>
  </si>
  <si>
    <t>Тарифы на погрузочно-разгрузочные работы (экспортно-импортные грузы)</t>
  </si>
  <si>
    <t>Тарифы на работы и услуги электротехнической лаборатории для сторонних</t>
  </si>
  <si>
    <t>организаций</t>
  </si>
  <si>
    <t>ТАРИФЫ НА УСЛУГИ ТРАНСПОРТНО-ЭКСПЕДИТОРСКОЙ СЛУЖБЫ.</t>
  </si>
  <si>
    <t>1 услуга</t>
  </si>
  <si>
    <t>работы</t>
  </si>
  <si>
    <t>Краны</t>
  </si>
  <si>
    <t>Автокран</t>
  </si>
  <si>
    <t>Переградуировка оплачивается отдельно в размере 30% от стоимости ремонта прибора.</t>
  </si>
  <si>
    <t xml:space="preserve">4. </t>
  </si>
  <si>
    <t xml:space="preserve">5. </t>
  </si>
  <si>
    <t>50.</t>
  </si>
  <si>
    <t>51.</t>
  </si>
  <si>
    <t>52.</t>
  </si>
  <si>
    <t>53.</t>
  </si>
  <si>
    <t>курс обучения 1 человека</t>
  </si>
  <si>
    <t>54.</t>
  </si>
  <si>
    <t>55.</t>
  </si>
  <si>
    <t xml:space="preserve">                  Предрейсовый медосмотр</t>
  </si>
  <si>
    <t>Текущий ремонт счетчика 1-фазного индукционного</t>
  </si>
  <si>
    <t>Средний ремонт счетчика 1-фазного индукционного</t>
  </si>
  <si>
    <t>38.</t>
  </si>
  <si>
    <t>39.</t>
  </si>
  <si>
    <t>Текущий ремонт счетчика 3-фазного СА4У</t>
  </si>
  <si>
    <t>Средний ремонт счетчика 3-фазного СА4У</t>
  </si>
  <si>
    <t>Портальный кран Альбатрос, Кировец</t>
  </si>
  <si>
    <t>Тариф</t>
  </si>
  <si>
    <t>Примечание:</t>
  </si>
  <si>
    <t>ПОГРУЗОЧНО-РАЗГРУЗОЧНЫЕ РАБОТЫ ПО ВАРИАНТУ С ВНУТРИПОРТОВЫМ</t>
  </si>
  <si>
    <t>1 студентом</t>
  </si>
  <si>
    <t>"Допуск к швартовым операциям"</t>
  </si>
  <si>
    <t>3. Прочие грузы</t>
  </si>
  <si>
    <t>Испытание повышенным напряжением</t>
  </si>
  <si>
    <t>Примечание к таблице 5 а:</t>
  </si>
  <si>
    <t>Примечание к таблице 2:</t>
  </si>
  <si>
    <t>Дополнительные услуги</t>
  </si>
  <si>
    <t>кВт/час</t>
  </si>
  <si>
    <t>Таблица 1а</t>
  </si>
  <si>
    <t>Таблица 1</t>
  </si>
  <si>
    <t>Таблица 2</t>
  </si>
  <si>
    <t>1.</t>
  </si>
  <si>
    <t>4.</t>
  </si>
  <si>
    <t>5.</t>
  </si>
  <si>
    <t>1 книжка</t>
  </si>
  <si>
    <t>(теория)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</si>
  <si>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</si>
  <si>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</si>
  <si>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</si>
  <si>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</si>
  <si>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</si>
  <si>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</si>
  <si>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</si>
  <si>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</si>
  <si>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</si>
  <si>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</si>
  <si>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</si>
  <si>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Тариф в руб.(без НДС)</t>
  </si>
  <si>
    <t>Портальный кран Ганс, Форель</t>
  </si>
  <si>
    <t>Таблица 19</t>
  </si>
  <si>
    <t>тн</t>
  </si>
  <si>
    <t>Примечание к таблице 6:</t>
  </si>
  <si>
    <t>Текущий ремонт амперметра и вольтметра Э378 и других</t>
  </si>
  <si>
    <t>1.6.</t>
  </si>
  <si>
    <t>Средний ремонт амперметра и вольтметра Э378 и других</t>
  </si>
  <si>
    <t>1.7.</t>
  </si>
  <si>
    <t>1.8.</t>
  </si>
  <si>
    <t>1.9.</t>
  </si>
  <si>
    <t>1.10.</t>
  </si>
  <si>
    <t>Наименование услуг</t>
  </si>
  <si>
    <t>Таблица 12</t>
  </si>
  <si>
    <t>22.</t>
  </si>
  <si>
    <t>на твердом топливе</t>
  </si>
  <si>
    <t>за 1 тонну (брутто)</t>
  </si>
  <si>
    <t xml:space="preserve">                                                             </t>
  </si>
  <si>
    <t>в руб.</t>
  </si>
  <si>
    <t>1. Продукция рыбной промышленности</t>
  </si>
  <si>
    <t>Машина УАЗ</t>
  </si>
  <si>
    <t>Стоянка на яме механизации</t>
  </si>
  <si>
    <t>Оформление материального пропуска на вынос защитных средств и приборов</t>
  </si>
  <si>
    <t>Изготовление шунтов оплачивается отдельно в размере 30% от стоимости ремонта прибора.</t>
  </si>
  <si>
    <t>№ п/п</t>
  </si>
  <si>
    <t>Наименование услуги</t>
  </si>
  <si>
    <t>Ремонт электросчетчиков и электроизмерительных приборов</t>
  </si>
  <si>
    <t>1.1.</t>
  </si>
  <si>
    <t>Текущий ремонт амперметра М-45</t>
  </si>
  <si>
    <t>1.2.</t>
  </si>
  <si>
    <t>Средний ремонт амперметра М-45</t>
  </si>
  <si>
    <t>1.3.</t>
  </si>
  <si>
    <t>Текущий ремонт амперметра М-340</t>
  </si>
  <si>
    <t>1.4.</t>
  </si>
  <si>
    <t>Средний ремонт амперметра М-340</t>
  </si>
  <si>
    <t>1.5.</t>
  </si>
  <si>
    <t>Таблица 21</t>
  </si>
  <si>
    <t>1. Хранение груза на открытых и закрытых площадках.</t>
  </si>
  <si>
    <t>36.</t>
  </si>
  <si>
    <t>37.</t>
  </si>
  <si>
    <t>1 тн в сутки</t>
  </si>
  <si>
    <t xml:space="preserve">1.1. Картонная тара                      </t>
  </si>
  <si>
    <t>Примечание к таблице 3:</t>
  </si>
  <si>
    <t>ТАРИФЫ НА УСЛУГИ ЗДРАВПУНКТА.</t>
  </si>
  <si>
    <t>Таблица 12а</t>
  </si>
  <si>
    <t>(теория</t>
  </si>
  <si>
    <t>и практика)</t>
  </si>
  <si>
    <t>часа практики</t>
  </si>
  <si>
    <t>прохождения 1</t>
  </si>
  <si>
    <t>нормо-</t>
  </si>
  <si>
    <t>шт.</t>
  </si>
  <si>
    <t xml:space="preserve">Наименование работ и услуг          </t>
  </si>
  <si>
    <t>34.</t>
  </si>
  <si>
    <t>35.</t>
  </si>
  <si>
    <t xml:space="preserve">1.2. Бочкотара                      </t>
  </si>
  <si>
    <t xml:space="preserve">1.3. Банкотара                                 </t>
  </si>
  <si>
    <t>6,3-10,0</t>
  </si>
  <si>
    <t>ТАРИФЫ НА ВСПОМОГАТЕЛЬНЫЕ ОПЕРАЦИИ С ГРУЗОМ.</t>
  </si>
  <si>
    <t>Таблица 3</t>
  </si>
  <si>
    <t xml:space="preserve">Единица </t>
  </si>
  <si>
    <t>измерения</t>
  </si>
  <si>
    <t>1 человек</t>
  </si>
  <si>
    <t xml:space="preserve">Стоимость </t>
  </si>
  <si>
    <t>автомашина</t>
  </si>
  <si>
    <t>Стоимость</t>
  </si>
  <si>
    <t>обучения</t>
  </si>
  <si>
    <t>чел.-час</t>
  </si>
  <si>
    <t>нормо-час</t>
  </si>
  <si>
    <t xml:space="preserve"> услуга</t>
  </si>
  <si>
    <t>(теор.и практ.)</t>
  </si>
  <si>
    <t xml:space="preserve">1. </t>
  </si>
  <si>
    <t>вкладыш</t>
  </si>
  <si>
    <t xml:space="preserve"> - направления граждан на трудоустройство из центра занятости населения;</t>
  </si>
  <si>
    <t>2. Телефоны основные без выхода в ГТС</t>
  </si>
  <si>
    <t xml:space="preserve"> </t>
  </si>
  <si>
    <t>прибор учета</t>
  </si>
  <si>
    <t>Прочие механизмы</t>
  </si>
  <si>
    <t>Единица измерения</t>
  </si>
  <si>
    <t xml:space="preserve">(транспортное средство-транспортное средство: судно-вагон, судно-автомашина, </t>
  </si>
  <si>
    <t>2.1.</t>
  </si>
  <si>
    <t>2.2.</t>
  </si>
  <si>
    <t>2.3.</t>
  </si>
  <si>
    <t>судно-судно, автомашина-вагон, вагон-вагон, автомашина-автомашина или наоборот)</t>
  </si>
  <si>
    <t>Поливомоечная машина</t>
  </si>
  <si>
    <t>Примечание к таблице 10:</t>
  </si>
  <si>
    <t>7.</t>
  </si>
  <si>
    <t>8.</t>
  </si>
  <si>
    <t>9.</t>
  </si>
  <si>
    <t>10.</t>
  </si>
  <si>
    <t>11.</t>
  </si>
  <si>
    <t>12.</t>
  </si>
  <si>
    <t>Примечание к таблице 13:</t>
  </si>
  <si>
    <t>ТАРИФЫ НА ИСПОЛЬЗОВАНИЕ   ТЕХНИКИ (МЕХАНИЗМОВ)</t>
  </si>
  <si>
    <t>Снегопогрузчик</t>
  </si>
  <si>
    <t>Погрузчик фронтальный</t>
  </si>
  <si>
    <t>Автогрейдер</t>
  </si>
  <si>
    <t>паровые и на жидком топливе</t>
  </si>
  <si>
    <t>электрокотельной</t>
  </si>
  <si>
    <t>1 рейс</t>
  </si>
  <si>
    <t>коробка</t>
  </si>
  <si>
    <t>Аттестация</t>
  </si>
  <si>
    <t>Испытание диэлектрических перчаток, бот, галош</t>
  </si>
  <si>
    <t>пара</t>
  </si>
  <si>
    <t>Испытание выковольтных клещей, изолирующих штанг,</t>
  </si>
  <si>
    <t>высоковольтных комплектов фазировки, УВН</t>
  </si>
  <si>
    <t>Услуги по проверке учета электроэнергии</t>
  </si>
  <si>
    <t>без НДС</t>
  </si>
  <si>
    <t>с НДС</t>
  </si>
  <si>
    <t>повар</t>
  </si>
  <si>
    <t>пекарь</t>
  </si>
  <si>
    <t>в картонной таре № 4</t>
  </si>
  <si>
    <t>в картонной таре № 9</t>
  </si>
  <si>
    <t>14.</t>
  </si>
  <si>
    <t>тн. в сутки</t>
  </si>
  <si>
    <t>6.</t>
  </si>
  <si>
    <t>Примечание к таблице 12:</t>
  </si>
  <si>
    <t>за час</t>
  </si>
  <si>
    <t xml:space="preserve">за час </t>
  </si>
  <si>
    <t>эксплуатации</t>
  </si>
  <si>
    <t>ТАРИФЫ НА РАБОТЫ И УСЛУГИ, СВЯЗАННЫЕ С ПЕРЕВАЛКОЙ  НЕФТЕПРОДУКТОВ</t>
  </si>
  <si>
    <t>1 анализ</t>
  </si>
  <si>
    <t>3.</t>
  </si>
  <si>
    <t>ПЕРЕМЕЩЕНИЕМ 2 КАТЕГОРИИ (судно-склад, склад-судно, судно-причал,</t>
  </si>
  <si>
    <t>причал-судно)</t>
  </si>
  <si>
    <t>ПЕРЕМЕЩЕНИЕМ 3 КАТЕГОРИИ (склад-транспортное средство или обратно:</t>
  </si>
  <si>
    <t>2. Тара</t>
  </si>
  <si>
    <t>5.1.</t>
  </si>
  <si>
    <t>5.2.</t>
  </si>
  <si>
    <t>15.</t>
  </si>
  <si>
    <t>16.</t>
  </si>
  <si>
    <t>17.</t>
  </si>
  <si>
    <t>ТАРИФЫ УЧЕБНОГО ЦЕНТРА "КУРС-НОРД"</t>
  </si>
  <si>
    <t>18.</t>
  </si>
  <si>
    <t>19.</t>
  </si>
  <si>
    <t>20.</t>
  </si>
  <si>
    <t>21.</t>
  </si>
  <si>
    <t xml:space="preserve">Тариф </t>
  </si>
  <si>
    <t>Наименование груза</t>
  </si>
  <si>
    <t>"Рабочий люльки"</t>
  </si>
  <si>
    <t>Примечание к таблице 1:</t>
  </si>
  <si>
    <t>Таблица 6</t>
  </si>
  <si>
    <t>Таблица 9</t>
  </si>
  <si>
    <t>Таблица 10</t>
  </si>
  <si>
    <t>Таблица 11</t>
  </si>
  <si>
    <t>ТАРИФЫ БЮРО ПРОПУСКОВ</t>
  </si>
  <si>
    <t>Таблица 13</t>
  </si>
  <si>
    <t xml:space="preserve"> тн</t>
  </si>
  <si>
    <t>Единица</t>
  </si>
  <si>
    <t>Экскаватор "Беларусь"</t>
  </si>
  <si>
    <t>Тариф в руб.</t>
  </si>
  <si>
    <t>ПОГРУЗОЧНО-РАЗГРУЗОЧНЫЕ РАБОТЫ ПО ПРЯМОМУ ВАРИАНТУ:</t>
  </si>
  <si>
    <t>1. Оформление и выдача вкладыша в трудовую книжку</t>
  </si>
  <si>
    <t>2. Оформление и выдача трудовой книжки</t>
  </si>
  <si>
    <t>Испытание низковольтных клещей и ИНО, изолированного инструмента</t>
  </si>
  <si>
    <t>Монтаж прибора учета электроэнергии для сторонних организаций</t>
  </si>
  <si>
    <t>Монтаж трансформаторов тока в точке учета</t>
  </si>
  <si>
    <t xml:space="preserve">Монтаж и принятие к расчетам прибора учета электроэнергии </t>
  </si>
  <si>
    <t>1 узел</t>
  </si>
  <si>
    <t>1. Вид установленных тарифов - одноставочный</t>
  </si>
  <si>
    <t>с 1 по 3 сутки</t>
  </si>
  <si>
    <t>свыше 30 суток</t>
  </si>
  <si>
    <t>тн.</t>
  </si>
  <si>
    <t>Экспортно-импортные грузы</t>
  </si>
  <si>
    <t>Компрессор</t>
  </si>
  <si>
    <t>Вакуумная машина</t>
  </si>
  <si>
    <t>Самосвал</t>
  </si>
  <si>
    <t>час</t>
  </si>
  <si>
    <t>Автогидроподъемник</t>
  </si>
  <si>
    <t>Наименование</t>
  </si>
  <si>
    <t>Грузоподъемность</t>
  </si>
  <si>
    <t>механизмов</t>
  </si>
  <si>
    <t xml:space="preserve">1 вагон </t>
  </si>
  <si>
    <t>чел.-час.</t>
  </si>
  <si>
    <t>13.</t>
  </si>
  <si>
    <t xml:space="preserve">3. Хранение                                      </t>
  </si>
  <si>
    <t>с 1 суток</t>
  </si>
  <si>
    <t xml:space="preserve">  в картонной таре №4</t>
  </si>
  <si>
    <t xml:space="preserve">  в картонной таре №9</t>
  </si>
  <si>
    <t>2.</t>
  </si>
  <si>
    <t xml:space="preserve"> - формат документа 8,5 х 12 см</t>
  </si>
  <si>
    <t>с 4 по 30 сутки</t>
  </si>
  <si>
    <t>Таблица 1б</t>
  </si>
  <si>
    <t>ПЕРЕМЕЩЕНИЕМ 1 КАТЕГОРИИ (судно-склад-транспортное средство или обратно:</t>
  </si>
  <si>
    <t>судно-склад-вагон, судно-склад-автомашина, вагон-склад-судно, автомашина-склад-судно,</t>
  </si>
  <si>
    <t>судно-причал-автомашина,судно-причал-вагон, автомашина-причал-судно, вагон-причал-</t>
  </si>
  <si>
    <t>судно, склад-причал-судно, судно-причал-склад).</t>
  </si>
  <si>
    <t xml:space="preserve">2.1. Банкотара (в контейнерах)                                     </t>
  </si>
  <si>
    <t>Примечание к таблице 1б:</t>
  </si>
  <si>
    <t>ТАРИФЫ НА ДРУГИЕ РАБОТЫ И УСЛУГИ, ВЫПОЛНЯЕМЫЕ УЧАСТКАМИ И</t>
  </si>
  <si>
    <t>1. Предоставление рабочей силы</t>
  </si>
  <si>
    <t>Комплекс услуг ЭТЛ на базе Газ-52</t>
  </si>
  <si>
    <t>1 час</t>
  </si>
  <si>
    <t xml:space="preserve">               ТАРИФЫ НА  УСЛУГИ  СВЯЗИ </t>
  </si>
  <si>
    <t xml:space="preserve">                                                  абонентам/пользователям</t>
  </si>
  <si>
    <t xml:space="preserve">Наименование  оказываемых услуг          </t>
  </si>
  <si>
    <t>Основные услуги : абонентская плата</t>
  </si>
  <si>
    <t>3. Параллельный аппарат с выходом в ГТС в одном кабинете</t>
  </si>
  <si>
    <t>4. Параллельный аппарат с выходом в ГТС в разных кабинетах</t>
  </si>
  <si>
    <t>5. Параллельный аппарат без выхода в ГТС в одном кабинете</t>
  </si>
  <si>
    <t>6. Параллельный аппарат без выхода в ГТС в разных кабинетах</t>
  </si>
  <si>
    <t>Услуги по техобслуживанию:</t>
  </si>
  <si>
    <t>1. Предоставление 2-х проводного прямого провода под телефон до 500 м</t>
  </si>
  <si>
    <t>2. Предоставление 2-х проводного прямого провода под телефон свыше 500 м</t>
  </si>
  <si>
    <t xml:space="preserve">3. Коммутатор оперативной связи     </t>
  </si>
  <si>
    <t>4. Концентраторы и телефонные устройства</t>
  </si>
  <si>
    <t>5. Телефоны от коммутаторов и концентраторов</t>
  </si>
  <si>
    <t>Тарифы на услуги связи, оказываемые операторам связи:</t>
  </si>
  <si>
    <t>1. Услуга местного завершения вызова на сеть оператора</t>
  </si>
  <si>
    <t xml:space="preserve">    связи за 1 тарифоминуту</t>
  </si>
  <si>
    <t>2. Услуга местного инициирования вызова на узле связи</t>
  </si>
  <si>
    <t xml:space="preserve">    оператора связи за 1 тарифоминуту.</t>
  </si>
  <si>
    <t xml:space="preserve">                                     ТАРИФЫ НА РАБОТЫ И УСЛУГИ СВЯЗИ</t>
  </si>
  <si>
    <t xml:space="preserve">                                                абонентам/пользователям</t>
  </si>
  <si>
    <t>1. Установка телефона</t>
  </si>
  <si>
    <t>2. Установка параллельного телефонного аппарата в одном кабинете</t>
  </si>
  <si>
    <t xml:space="preserve">4. Переноска телефона в одном здании            </t>
  </si>
  <si>
    <t>5. Переноска телефона прямой связи в другое здание</t>
  </si>
  <si>
    <t xml:space="preserve">6. Замена телефонного аппарата                      </t>
  </si>
  <si>
    <t xml:space="preserve">7. Замена номера телефона                               </t>
  </si>
  <si>
    <t>8. Программирование одного телефонного номера, кроссировка</t>
  </si>
  <si>
    <t>3. Услуга по присоединению сетей электросвязи оказывается по договорной цене.</t>
  </si>
  <si>
    <t>I. Услуги перегрузочного комплекса</t>
  </si>
  <si>
    <t>2. Доставка рабочих для производства ПРР</t>
  </si>
  <si>
    <t>II. Услуги производственно-технической службы</t>
  </si>
  <si>
    <t>III. Услуги Энергохозяйства</t>
  </si>
  <si>
    <t>руб./м3</t>
  </si>
  <si>
    <t>тонна-брутто</t>
  </si>
  <si>
    <t>1. Подача и уборка вагонов локомотивом предприятия</t>
  </si>
  <si>
    <t>Повторная сдача экзамена</t>
  </si>
  <si>
    <t>ед.в сутки</t>
  </si>
  <si>
    <t xml:space="preserve"> Таблица 21</t>
  </si>
  <si>
    <t>действ.</t>
  </si>
  <si>
    <t>Трактор " Т - 40А"</t>
  </si>
  <si>
    <t>МАЗ</t>
  </si>
  <si>
    <t xml:space="preserve">ВОДООТВЕДЕНИЕ </t>
  </si>
  <si>
    <t>ТРАНСПОРТИРОВКА ВОДЫ</t>
  </si>
  <si>
    <t>40.</t>
  </si>
  <si>
    <t xml:space="preserve">1.1. Мука рыбная в мешках      </t>
  </si>
  <si>
    <t>1.2. Рыба и другая мороженая продукция (пакетированная)</t>
  </si>
  <si>
    <t>1.3. Рыба и другая мороженая продукция  (непакетированная)</t>
  </si>
  <si>
    <t xml:space="preserve">2.1. Картонная тара                                    </t>
  </si>
  <si>
    <t>2.2. Банкотара (погрузка-выгрузка в контейнер вручную)</t>
  </si>
  <si>
    <t>1.1. Мука рыбная в мешках</t>
  </si>
  <si>
    <t>1.3. Рыба и другая мороженая продукция (непакетированная)</t>
  </si>
  <si>
    <t>2.1. Картонная тара</t>
  </si>
  <si>
    <t>1.1. Мука рыбная  в мешках</t>
  </si>
  <si>
    <t>2.2. Картонная тара</t>
  </si>
  <si>
    <t>ТАРИФЫ НА ПОГРУЗОЧНО-РАЗГРУЗОЧНЫЕ РАБОТЫ.</t>
  </si>
  <si>
    <t xml:space="preserve">                  Перегрузка </t>
  </si>
  <si>
    <t xml:space="preserve">         за единицу в руб.(без НДС)</t>
  </si>
  <si>
    <t>Прямой</t>
  </si>
  <si>
    <t xml:space="preserve">     С внутрипортовым </t>
  </si>
  <si>
    <t>вариант</t>
  </si>
  <si>
    <t xml:space="preserve">        перемещениями</t>
  </si>
  <si>
    <t>1 кат.</t>
  </si>
  <si>
    <t>2 кат.</t>
  </si>
  <si>
    <t>3 кат.</t>
  </si>
  <si>
    <t>1. Экспортно-импортные грузы</t>
  </si>
  <si>
    <t>1.1. Грузы в мешках</t>
  </si>
  <si>
    <t>тн/брутто</t>
  </si>
  <si>
    <t>1.2. Грузы навалом</t>
  </si>
  <si>
    <t>1.3. Пиломатериалы, лесоматериалы</t>
  </si>
  <si>
    <t>1.7. Контейнеры 40-футовые груженые</t>
  </si>
  <si>
    <t>Примечание к таблице 19:</t>
  </si>
  <si>
    <t>Таблица 4</t>
  </si>
  <si>
    <t>Наименование операции</t>
  </si>
  <si>
    <t>Примечание к таблице 4 :</t>
  </si>
  <si>
    <t>ТАРИФЫ НА ЗАЧИСТКУ (ПОДГОТОВКУ И ОБОРУДОВАНИЕ) ВАГОНОВ,</t>
  </si>
  <si>
    <t>СКЛАДСКИХ ПОМЕЩЕНИЙ ОТ ЗАГРЯЗНЯЮЩИХ ГРУЗОВ.</t>
  </si>
  <si>
    <t>тн-брутто</t>
  </si>
  <si>
    <t>1 сутки</t>
  </si>
  <si>
    <t>Тарифы на зачистку (подготовку и оборудование) вагонов, складских помещений от загрязняющих грузов</t>
  </si>
  <si>
    <t>Рост</t>
  </si>
  <si>
    <t>тарифов</t>
  </si>
  <si>
    <t>%%</t>
  </si>
  <si>
    <t>(сНДС)</t>
  </si>
  <si>
    <t>41.</t>
  </si>
  <si>
    <t>42.</t>
  </si>
  <si>
    <t>43.</t>
  </si>
  <si>
    <t>45.</t>
  </si>
  <si>
    <t>46.</t>
  </si>
  <si>
    <t>47.</t>
  </si>
  <si>
    <t>48.</t>
  </si>
  <si>
    <t>49.</t>
  </si>
  <si>
    <t xml:space="preserve">1. Телефоны основные с выходом в ГТС и АМТС </t>
  </si>
  <si>
    <t>4. Услуги по раскредитовке ж/д документов</t>
  </si>
  <si>
    <t>ж/д документ</t>
  </si>
  <si>
    <t>5. ТЭУ (Транспортно-экспедиторские услуги)</t>
  </si>
  <si>
    <t>2. Тарифы действительны только для клиентов АО "ММРП", имеющих договоры на услуги связи.</t>
  </si>
  <si>
    <t>1.4. Консервы</t>
  </si>
  <si>
    <t>1.5. Соль</t>
  </si>
  <si>
    <t xml:space="preserve">2. Взвешивание грузов                          </t>
  </si>
  <si>
    <t>1. За хранение грузов на открытых и закрытых площадках взимается плата: при превышении нормы единовременного хранения - в двукратном размере тарифа.</t>
  </si>
  <si>
    <t>2. Плата за хранение бумажных или тканевых мешков, полиэтиленовых вкладышей взимается по тарифу на картонную плату.</t>
  </si>
  <si>
    <t>3.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</si>
  <si>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1. При работах автотранспорта, связанных с выездом за черту города, к действующим тарифам применяется коэффициент 2.</t>
  </si>
  <si>
    <t>1 лист ф. А4</t>
  </si>
  <si>
    <t xml:space="preserve">4. Оказание услуг такелажной мастерской </t>
  </si>
  <si>
    <t>1 ВЗТК</t>
  </si>
  <si>
    <t>1. Услуги отдела главного диспетчера</t>
  </si>
  <si>
    <t>1 тонна (брутто)</t>
  </si>
  <si>
    <t>Российской Федерации (часть вторая).</t>
  </si>
  <si>
    <t>I.V.Услуги отдела кадров</t>
  </si>
  <si>
    <t>V. Прочие услуги</t>
  </si>
  <si>
    <t xml:space="preserve">    Тариф в сфере водоснабжения в части услуг по транспортировке воды (без учета НДС):</t>
  </si>
  <si>
    <t xml:space="preserve">    Тариф на услуги по водоотведению  (без учета НДС):</t>
  </si>
  <si>
    <t xml:space="preserve">    Тариф на услуги по водоотведению (с учетом НДС):</t>
  </si>
  <si>
    <t>3. Выполнение АО "ММРП" функций грузоотправителя (консультирование Заказчиков по разработанным ими чертежам, схемам на погрузку и крепление грузов, в том числе негабаритных грузов, не предусмотренных техническими условиями размещения и крепления грузов в вагонах) (без проверки расчетов)</t>
  </si>
  <si>
    <t>1 схема</t>
  </si>
  <si>
    <t>1.6. Прочие непоименованные грузы</t>
  </si>
  <si>
    <t>1 документ отчетности</t>
  </si>
  <si>
    <t xml:space="preserve">  I. Обучение по специальностям:</t>
  </si>
  <si>
    <t>II. Повышение квалификации:</t>
  </si>
  <si>
    <t>III. Прочие услуги:</t>
  </si>
  <si>
    <t>"Повышение квалификации иных работников,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средства"</t>
  </si>
  <si>
    <t>"Повышение квалификации работников, осуществляющих досмотр, дополнительный досмотр, повторный досмотр в целях обеспечения транспортной безопасности"</t>
  </si>
  <si>
    <t>"Повышение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средства"</t>
  </si>
  <si>
    <t>"Повышение квалификации работников, включенных в состав группы быстрого реагирования"</t>
  </si>
  <si>
    <t>"Повышение квалификации работников, осуществляющих наблюдение и (или) собеседование в целях обеспечения транспортной безопасности"</t>
  </si>
  <si>
    <t>"Повышение квалификации работников, управляющих техническими средствами обеспечения транспортной безопасности"</t>
  </si>
  <si>
    <t>"Повышение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средстве"</t>
  </si>
  <si>
    <t>"Повышение квалификации работников, назначенных в качестве лиц, ответственных за обеспечение транспортной безопасности в субъекте транспортной инфраструктуры"</t>
  </si>
  <si>
    <t>кг/брутто</t>
  </si>
  <si>
    <t>комплект документов</t>
  </si>
  <si>
    <t>5. Комплект ТТН: 4 экземпляра (листа) ТТН на партию товара в одном автомобиле.</t>
  </si>
  <si>
    <t xml:space="preserve">1. Постоянный пропуск  физических лиц сроком: </t>
  </si>
  <si>
    <t>на 1 месяц</t>
  </si>
  <si>
    <t>на 2 месяца</t>
  </si>
  <si>
    <t>на 3 месяца</t>
  </si>
  <si>
    <t>на 4 месяца</t>
  </si>
  <si>
    <t>на 5 месяцев</t>
  </si>
  <si>
    <t>на 6 месяцев</t>
  </si>
  <si>
    <t>на 7 месяцев</t>
  </si>
  <si>
    <t>на 8 месяцев</t>
  </si>
  <si>
    <t>на 9 месяцев</t>
  </si>
  <si>
    <t>на 10 месяцев</t>
  </si>
  <si>
    <t>на 11 месяцев</t>
  </si>
  <si>
    <t xml:space="preserve">2. Разовый пропуск  физических лиц                   </t>
  </si>
  <si>
    <t>3. Разовый пропуск на автотранспортные средства:</t>
  </si>
  <si>
    <t>3.1. Разовый  пропуск для легкового автотранспорта</t>
  </si>
  <si>
    <t>3.2. Разовый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</t>
  </si>
  <si>
    <t>3.3. Разовый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</si>
  <si>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 xml:space="preserve">4. Постоянный пропуск на автотранспортные средства: </t>
  </si>
  <si>
    <t xml:space="preserve">4.1. Постоянный пропуск для  легкового автотранспорта: </t>
  </si>
  <si>
    <t>4.2. Постоянный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грузы)):</t>
  </si>
  <si>
    <t>4.3. Постоянный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</si>
  <si>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>каждое оформление</t>
  </si>
  <si>
    <t xml:space="preserve"> - обращения граждан в архивы предприятий, находящихся на территории порта;</t>
  </si>
  <si>
    <t xml:space="preserve"> - обращения матерей для получения пособий и других выплат на детей в предприятиях, находящихся на территории норта;</t>
  </si>
  <si>
    <t xml:space="preserve"> - учащихся высших учебных заведений и ПТУ, проходящих практику на предприятиях, расположенных на территории порта.</t>
  </si>
  <si>
    <t>ТАРИФЫ НА УСЛУГИ ЭКОЛОГИЧЕСКОГО СЕКТОРА</t>
  </si>
  <si>
    <t>Услуги по проверке качества передаваемой электроэнергии с выдачей протокола (заключения)</t>
  </si>
  <si>
    <t>"Подготовка судоводителей маломерных судов поднадзорных государственной инспекции по маломерным судам МЧС России"</t>
  </si>
  <si>
    <t>"Основы программирования на языке "Java""</t>
  </si>
  <si>
    <t xml:space="preserve">44. </t>
  </si>
  <si>
    <t>"Системное администрирование"</t>
  </si>
  <si>
    <t>"Основы компьютерной грамотности"</t>
  </si>
  <si>
    <t>"1С: Бухгалтерия 8". Практическое освоение бухучета с самого начала"</t>
  </si>
  <si>
    <t>"Работа в "EXCEL"</t>
  </si>
  <si>
    <t>"Оператор "1С""</t>
  </si>
  <si>
    <t>"Курс САПР"</t>
  </si>
  <si>
    <t>"Сметное дело (программа "А0")"</t>
  </si>
  <si>
    <t>"Кадровое делопроизводство с использованием программы 1С"</t>
  </si>
  <si>
    <t>"Автоматизация складского учета с использованием программы 1С"</t>
  </si>
  <si>
    <t>"Компьютерная графика"</t>
  </si>
  <si>
    <t>"Дизайн интерьера"</t>
  </si>
  <si>
    <t>"Курс "Компас - 3d LT"</t>
  </si>
  <si>
    <t>на 1 год</t>
  </si>
  <si>
    <t>8. Услуги специалиста по тальманскому счету при приемке, передаче и выдаче товара</t>
  </si>
  <si>
    <t>9. Коммерческая доработка груза при выгрузке с судна на склад</t>
  </si>
  <si>
    <t>10. Коммерческая доработка при погрузке груза со склада на судно</t>
  </si>
  <si>
    <t>11. Коммерческая доработка при отгрузке груза со склада на автомашины</t>
  </si>
  <si>
    <t>12. Коммерческая доработка при отгрузке груза со склада на железнодорожный транспорт</t>
  </si>
  <si>
    <t>14. Оформление комплекта товарно-транспортной накладной (ТТН) на партию товара в одном автомобиле</t>
  </si>
  <si>
    <t>4. Перетарка мороженой рыбопродукции в картонной таре с заменой тары (с учетом стоимости картонной тары):</t>
  </si>
  <si>
    <t>5. Перетарка мороженой рыбопродукции в картонной таре с заменой тары (без учета стоимости картонной тары):</t>
  </si>
  <si>
    <t>6. Обмер одной автомашины с углем, щебнем и прочими сыпучими грузами</t>
  </si>
  <si>
    <t>3. При выполнении услуг по содержанию и обслуживанию нестационарных причальных постов в смену с 16-00 часов до 00-00 часов, в смену с 00-00 часов до 08-00 часов, в официальные праздничные дни РФ и в выходные дни, с подтверждением выполнения работ в заявке Заказчика, к тарифам применяется коэффициент 2,1. В ином случае услуги не выполняются.</t>
  </si>
  <si>
    <t>1. При выполнении услуг по предоставлению рабочей силы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</si>
  <si>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Платная продолжительность работы техники Перегрузочного комплекса считается с момента выхода техники (транспорта, механизма) на линию с места стоянки для оказания услуги, до момента возврата техники (транспорта, механизмов) на стоянку после выполнения услуги.</t>
  </si>
  <si>
    <t>6. При измерении работы временем, продолжительность операции менее 30 минут принимается за 30 минут, более 30 минут за 1 час работы техники.</t>
  </si>
  <si>
    <t>1.4. Консервы в картонных коробках</t>
  </si>
  <si>
    <t>1.5. Рыба охлажденная в ящиках</t>
  </si>
  <si>
    <t>1.6. Рыбий жир в таре</t>
  </si>
  <si>
    <t>1.7. Креветка, краб, гребешок (пакетированные)</t>
  </si>
  <si>
    <t>1.8. Креветка, краб, (непакетированные), рыба навалом</t>
  </si>
  <si>
    <t>3.5. Прочие непоименованные грузы</t>
  </si>
  <si>
    <t>1.7. Рыба-налив</t>
  </si>
  <si>
    <t>1.8. Креветка, краб, гребешок (пакетированные)</t>
  </si>
  <si>
    <t>1.9. Креветка, краб (непакетированные), рыба навалом</t>
  </si>
  <si>
    <t>1.8. Креветка, краб (непакетированные)</t>
  </si>
  <si>
    <t>1. В зависимости от схемы переработки грузов тарифы подразделяются на две группы:                                                                               прямой вариант (транспортное средство-транспортное средство);                                                                                             с внутрипортовым перемещением (транспортное средство-склад-транспортное средство);</t>
  </si>
  <si>
    <t>1-я категория: судно-склад- транспортное средство или обратно;</t>
  </si>
  <si>
    <t>2-я категория: судно-склад или обратно;</t>
  </si>
  <si>
    <t>3-я категория: склад-транспортное средство или обратно.</t>
  </si>
  <si>
    <t>3.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к тарифам применяется коэффициент 2,1. В ином случае работы не выполняются.</t>
  </si>
  <si>
    <t xml:space="preserve">2. Тарифы с НДС указаны  в целях реализации пункта 6 статьи 168 Налогового Кодекса </t>
  </si>
  <si>
    <t>(с НДС)</t>
  </si>
  <si>
    <t>1. Расчет платы за НВОС</t>
  </si>
  <si>
    <t>2. Разработка нормативной экологической документации: ПДВ, НООЛР, НДС.</t>
  </si>
  <si>
    <t>3. Составление статотчетов. Подготовка материалов на водопользование, отчетов.</t>
  </si>
  <si>
    <t>Таблица 14</t>
  </si>
  <si>
    <t>Прейскурант  "Тарифы на работы и услуги АО "ММРП"</t>
  </si>
  <si>
    <t>56.</t>
  </si>
  <si>
    <t>«Организация закупочной деятельности организации по ФЗ № 44-ФЗ»  (теория 72 часа)</t>
  </si>
  <si>
    <t>57.</t>
  </si>
  <si>
    <t>«Организация закупочной деятельности организации по ФЗ № 44-ФЗ»  (теория 108 часов)</t>
  </si>
  <si>
    <t>58.</t>
  </si>
  <si>
    <t>«Обучение по программам пожарно-технического минимума"</t>
  </si>
  <si>
    <t xml:space="preserve"> - руководители подразделений пожароопасных производств</t>
  </si>
  <si>
    <t xml:space="preserve"> - рабочие</t>
  </si>
  <si>
    <t>1 чел.-час.</t>
  </si>
  <si>
    <t>Тариф в руб. (без НДС)</t>
  </si>
  <si>
    <t xml:space="preserve">                                                      1. ИССЛЕДОВАНИЯ ВОДЫ</t>
  </si>
  <si>
    <t>Определение алюминия фотометрическим методом</t>
  </si>
  <si>
    <t>Определение общего железа фотометрическим методом</t>
  </si>
  <si>
    <t>1.11.</t>
  </si>
  <si>
    <t>1.12.</t>
  </si>
  <si>
    <t>1.13.</t>
  </si>
  <si>
    <t>Определение pH потенциометрическим методом</t>
  </si>
  <si>
    <t>1.14.</t>
  </si>
  <si>
    <t>1.15.</t>
  </si>
  <si>
    <t>Определение цинка флуориметрическим методом</t>
  </si>
  <si>
    <t>1.16.</t>
  </si>
  <si>
    <t>Определение нефтепродуктов флуориметрическим методом</t>
  </si>
  <si>
    <t>1.17.</t>
  </si>
  <si>
    <t>Определение анионных поверхностно-активных веществ флуориметрическим методом</t>
  </si>
  <si>
    <t>1.18.</t>
  </si>
  <si>
    <t>1.19.</t>
  </si>
  <si>
    <t>1.20.</t>
  </si>
  <si>
    <t>1.21.</t>
  </si>
  <si>
    <t>Определение взвешенных веществ гравиметрическим методом</t>
  </si>
  <si>
    <t>1.22.</t>
  </si>
  <si>
    <t xml:space="preserve">                                 2. ИССЛЕДОВАНИЯ ВОЗДУХА РАБОЧЕЙ ЗОНЫ</t>
  </si>
  <si>
    <t>Определение концентрации серной кислоты фотометрическим методом.</t>
  </si>
  <si>
    <t>2.4.</t>
  </si>
  <si>
    <t>Определение концентрации марганца в сварочном аэрозоле фотометрическим методом</t>
  </si>
  <si>
    <t>2.5.</t>
  </si>
  <si>
    <t>2.6.</t>
  </si>
  <si>
    <t>2.7.</t>
  </si>
  <si>
    <t>Определение озона фотометрическим методом</t>
  </si>
  <si>
    <t>2.8.</t>
  </si>
  <si>
    <t>2.9.</t>
  </si>
  <si>
    <t>Определение хлора фотометрическим методом</t>
  </si>
  <si>
    <t>2.10.</t>
  </si>
  <si>
    <t>Определение концентрации канифоли фотометрическим методом</t>
  </si>
  <si>
    <t>2.11.</t>
  </si>
  <si>
    <t>2.12.</t>
  </si>
  <si>
    <t>2.13.</t>
  </si>
  <si>
    <t>2.14.</t>
  </si>
  <si>
    <t>2.15.</t>
  </si>
  <si>
    <t>Определение концентрации пыли гравиметрическим методом.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</si>
  <si>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</si>
  <si>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</si>
  <si>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</si>
  <si>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</si>
  <si>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</si>
  <si>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</si>
  <si>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</si>
  <si>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</si>
  <si>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</si>
  <si>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</si>
  <si>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Определение концентрации аммиака индикаторными трубками</t>
  </si>
  <si>
    <t>2.26.</t>
  </si>
  <si>
    <t xml:space="preserve">                                         3. ИЗМЕРЕНИЯ ФИЗИЧЕСКИХ ФАКТОРОВ</t>
  </si>
  <si>
    <t>3.1.</t>
  </si>
  <si>
    <t>Измерение температуры воздуха на рабочих местах</t>
  </si>
  <si>
    <t>3.2.</t>
  </si>
  <si>
    <t>3.3.</t>
  </si>
  <si>
    <t>3.4.</t>
  </si>
  <si>
    <t>Измерение температуры воздуха в помещениях жилых и общественных зданий</t>
  </si>
  <si>
    <t>3.5.</t>
  </si>
  <si>
    <t>Измерение относительной влажности воздуха в помещениях жилых и общественных зданий</t>
  </si>
  <si>
    <t>3.6.</t>
  </si>
  <si>
    <t>Измерение скорости движения воздуха в помещениях жилых и общественных зданий</t>
  </si>
  <si>
    <t>3.7.</t>
  </si>
  <si>
    <t xml:space="preserve">Измерение искусственной освещенности </t>
  </si>
  <si>
    <t>3.8.</t>
  </si>
  <si>
    <t>Измерение искусственной освещенности (при комбинированном освещении)</t>
  </si>
  <si>
    <t>3.9.</t>
  </si>
  <si>
    <t xml:space="preserve">Измерение коэффициента пульсации </t>
  </si>
  <si>
    <t>3.10.</t>
  </si>
  <si>
    <t>Измерение коэффициента пульсации (при комбинированном освещении)</t>
  </si>
  <si>
    <t>3.11.</t>
  </si>
  <si>
    <t>Измерение общей вибрации</t>
  </si>
  <si>
    <t>3.12.</t>
  </si>
  <si>
    <t>Измерение локальной вибрации</t>
  </si>
  <si>
    <t>3.13.</t>
  </si>
  <si>
    <t>Измерение постоянного, непостоянного шума</t>
  </si>
  <si>
    <t>3.14.</t>
  </si>
  <si>
    <t xml:space="preserve">Измерение напряженности электрического поля  от ПЭВМ и ВДТ в диапазоне частот от 5 Гц до 2 кГц  </t>
  </si>
  <si>
    <t>3.15.</t>
  </si>
  <si>
    <t>3.16.</t>
  </si>
  <si>
    <t>3.17.</t>
  </si>
  <si>
    <t>3.18.</t>
  </si>
  <si>
    <t>3.19.</t>
  </si>
  <si>
    <t>3.20.</t>
  </si>
  <si>
    <t>Измерение напряженности электрического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</si>
  <si>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>3.21.</t>
  </si>
  <si>
    <t>Измерение  напряженности магнитного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</si>
  <si>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 xml:space="preserve">                                                        4. ВЫДАЧА РЕЗУЛЬТАТОВ</t>
  </si>
  <si>
    <t>4.1.</t>
  </si>
  <si>
    <t xml:space="preserve">Оформление протокола измерений, исследований </t>
  </si>
  <si>
    <t>1 документ - 1 экземпляр</t>
  </si>
  <si>
    <t>4.2.</t>
  </si>
  <si>
    <t xml:space="preserve">Выдача копии протокола </t>
  </si>
  <si>
    <t xml:space="preserve">1 документ </t>
  </si>
  <si>
    <t>4. Оказание первой доврачебной медицинской помощи при острых и хронических заболеваниях и травмах</t>
  </si>
  <si>
    <t>2. В тариф за оказываемые услуги ремонтными мастерскими входит полная стоимость  ремонта без стоимости материалов. Материалы оплачиваются по фактическим затратам.</t>
  </si>
  <si>
    <t>Таблица 27</t>
  </si>
  <si>
    <t>Таблица 28</t>
  </si>
  <si>
    <t>3.22.</t>
  </si>
  <si>
    <t>Измерение физических факторов одного рабочего места с ПЭВМ (микроклимат, искусственное освещение, шум, нвпряженность магнитного поля, напряженность электрического поля, напряженность электростатического поля)</t>
  </si>
  <si>
    <t>«Водитель погрузчика» (код профессии  11453): электропогрузчик</t>
  </si>
  <si>
    <t>«Стропальщик» (код профессии 18897)</t>
  </si>
  <si>
    <t>"Матрос 2 класса" (код профессии 13482)</t>
  </si>
  <si>
    <t>«Электрогазосварщик» (код профессии 19756)</t>
  </si>
  <si>
    <t xml:space="preserve">«Повар - пекарь» (код профессии 16675/16472) </t>
  </si>
  <si>
    <t>«Слесарь по эксплуатации и ремонту газового оборудования» (код профессии 18554)</t>
  </si>
  <si>
    <t>«Слесарь по эксплуатации и  ремонту газоплазменного оборудования (пропан – бутан)» (код профессии 18554)</t>
  </si>
  <si>
    <t>«Газорезчик со сжиженными газами пропан-бутан" (код профессии 11618)</t>
  </si>
  <si>
    <t>«Газорезчик» (код профессии 11618)</t>
  </si>
  <si>
    <t>«Машинист компрессорных установок» (код профессии 13775)</t>
  </si>
  <si>
    <t>«Слесарь по ремонту и обслуживанию перегрузочных машин» (код профессии 18524)</t>
  </si>
  <si>
    <t>«Боцман» (код профессии 11220)</t>
  </si>
  <si>
    <t>«Моторист» (код профессии 14718)</t>
  </si>
  <si>
    <t>«Персонал, обслуживающий сосуды, работающие  под давлением»</t>
  </si>
  <si>
    <t>«Машинист автовышки и автогидроподъемника" (код профессии 13507)</t>
  </si>
  <si>
    <t>«Машинист крана (крановщик) со специализацией портального крана» (код профессии 13790)</t>
  </si>
  <si>
    <t>«Помповый машинист (донкерман)» (код профессии 14033)</t>
  </si>
  <si>
    <t>«Машинист холодильных установок» (код профессии 14341)</t>
  </si>
  <si>
    <t>Моторист  (машинист) рефрижераторных установок (код профессии 14179)</t>
  </si>
  <si>
    <t>«Оператор котельной» (код профессии 15643):</t>
  </si>
  <si>
    <t>«Электромонтер по ремонту и обслуживанию электрооборудования грузоподъемных кранов» (код профессии 19861)</t>
  </si>
  <si>
    <t>«Механизатор (докер – механизатор) бригады на погрузочно-разгрузочных работах» (код профессии 14444)</t>
  </si>
  <si>
    <t>«Машинист  (кочегар) котельной» (код профессии 13786)</t>
  </si>
  <si>
    <t>«Машинист котельной установки» (код профессии 13784)</t>
  </si>
  <si>
    <t>"Слесарь - сантехник"(код профессии 18560)</t>
  </si>
  <si>
    <t>"Слесарь по такелажу и грузозахватным приспособлениям" (код профессии 18551)</t>
  </si>
  <si>
    <t>"Слесарь по ремонту подвижного состава" (код профессии 18540)</t>
  </si>
  <si>
    <t>"Составитель поездов" (код профессии 18540)</t>
  </si>
  <si>
    <t>"Электрослесарь по обслуживанию и ремонту оборудования" (код профессии 19951)</t>
  </si>
  <si>
    <t>"Машинист рыбомучной установки" (код профессии 14160)</t>
  </si>
  <si>
    <t>Повторная выписка свидетельства об окончании курсов</t>
  </si>
  <si>
    <t>Курсы по повышению квалификации по специальности "Электрогазосварщик"</t>
  </si>
  <si>
    <t>Курсы по повышению квалификации по специальности "Стропальщик"</t>
  </si>
  <si>
    <t>Курсы по повышению квалификации  по специальности  "Оператор котельной на жидком топливе"</t>
  </si>
  <si>
    <t>1.8. Контейнеры 20-футовые груженые</t>
  </si>
  <si>
    <t>1.9. Контейнеры (порожние) весом от 1 101 кг до 5 000 кг (в т.ч. порожние контейнеры 20-футовые, 40-футовые)</t>
  </si>
  <si>
    <t>1.10. Контейнеры (груженые),  максимально допустимая загрузка которых до 10 000 кг</t>
  </si>
  <si>
    <t xml:space="preserve">1.11. Контейнеры (порожние) весом до 1 100 кг </t>
  </si>
  <si>
    <t>1.12. Грузы в биг-бегах (мягкие контейнеры грузоподъемностью 0,5 т - 2 т)</t>
  </si>
  <si>
    <t xml:space="preserve">1.13. Прочие непоименованные грузы </t>
  </si>
  <si>
    <t>1.14. Контейнеры 40 - футовые груженые</t>
  </si>
  <si>
    <t>1.15. Контейнеры 20 - футовые груженые</t>
  </si>
  <si>
    <t xml:space="preserve">1.16. Контейнеры (порожние) весом от 1 101 кг до 5 000 кг (в т.ч. порожние контейнеры 20-футовые, 40-футовые) </t>
  </si>
  <si>
    <t>1.17. Контейнеры (груженые),  максимально допустимая загрузка которых до 10 000 кг</t>
  </si>
  <si>
    <t xml:space="preserve">1.18. Контейнеры (порожние) весом до 1 100 кг </t>
  </si>
  <si>
    <t>1.19. Грузы в биг-бегах (мягкие контейнеры грузоподъемностью 0,5 т - 2 т)</t>
  </si>
  <si>
    <t>2.1. Прочие непоименованные грузы</t>
  </si>
  <si>
    <t>Автомашина ГАЗ (3221; 2706; 322123 Луидор)</t>
  </si>
  <si>
    <t>МДК-433362 (машина дорожная комбинированная - пескоразбрасыватель)</t>
  </si>
  <si>
    <t>Услуги ремонтной базы (для сторонних организаций)</t>
  </si>
  <si>
    <t>3.1. Пиломатериалы, лесоматериалы</t>
  </si>
  <si>
    <t>3.2. Лед</t>
  </si>
  <si>
    <t>3.3. Жесть</t>
  </si>
  <si>
    <t>3.4. Прочие непоименованные грузы</t>
  </si>
  <si>
    <t>3.5. Цемент в мешках</t>
  </si>
  <si>
    <t>3.6. Контейнеры 20-футовые груженые за единицу</t>
  </si>
  <si>
    <t>3.7. Контейнеры 40-футовые груженые за единицу</t>
  </si>
  <si>
    <t>3.8. Контейнеры (порожние) весом от 1 101 кг до 5 000 кг (в т.ч. порожние контейнеры 20-футовые, 40-футовые) за единицу</t>
  </si>
  <si>
    <t>3.9. Контейнеры (груженые),  максимально допустимая загрузка которых до 10 000 кг за единицу</t>
  </si>
  <si>
    <t>3.10. Контейнеры (порожние) весом до 1 100 кг за единицу</t>
  </si>
  <si>
    <t>3.11. Грузы в биг-бегах (мягкие контейнеры грузоподъемностью 0,5 т - 2 т)</t>
  </si>
  <si>
    <t>1. При выгрузке рыбопродукции с нарушением технологии погрузки: с отсутствием сепарации, со смещенными пакетами, с пересортицей (выгрузка с сортировкой), с подтверждением выполнения работ в заявке Заказчика, тарифы применяются с коэффициентом 4,5. В ином случае работы не выполняются.</t>
  </si>
  <si>
    <t>2.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тарифы применяются с коэффициентом 2,1. В ином случае работы не выполняются.</t>
  </si>
  <si>
    <t>3.4. Нефтепродукты темные и масла</t>
  </si>
  <si>
    <t>3.6. Цемент в мешках</t>
  </si>
  <si>
    <t>3.7. Контейнеры 20-футовые груженые за единицу</t>
  </si>
  <si>
    <t>3.8. Контейнеры 40-футовые груженые за единицу</t>
  </si>
  <si>
    <t>3.9. Контейнеры (порожние) весом от 1 101 кг до 5 000 кг (в т.ч. порожние контейнеры 20-футовые, 40-футовые) за единицу</t>
  </si>
  <si>
    <t>3.10. Контейнеры (груженые),  максимально допустимая загрузка которых до 10 000 кг за единицу</t>
  </si>
  <si>
    <t>3.11. Контейнеры (порожние) весом до 1 100 кг за единицу</t>
  </si>
  <si>
    <t>3.12. Грузы в биг-бегах (мягкие контейнеры грузоподъемностью 0,5 т - 2 т)</t>
  </si>
  <si>
    <t>2. Слив темных нефтепродуктов и масел из вагоноцистерн на склад ( или обратно)</t>
  </si>
  <si>
    <t>1. Погрузка темных нефтепродуктов и масел со склада в  суда  (или обратно)</t>
  </si>
  <si>
    <t>3. При перевалке топочного мазута, тарифы применяются с повышающим коэффициентом 2, в случаях отклонения груза по физическим, химическим и другим параметрам повлекшим дополнительные затраты на производство работ.</t>
  </si>
  <si>
    <t>4.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</si>
  <si>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1.4. Прочие непоименованные грузы</t>
  </si>
  <si>
    <t>1.5. Контейнеры 20-футовые груженые</t>
  </si>
  <si>
    <t>1.6. Контейнеры 40-футовые груженые</t>
  </si>
  <si>
    <t xml:space="preserve">1.7. Контейнеры (порожние) весом от 1 101 кг до 5 000 кг (в т.ч. порожние контейнеры 20-футовые, 40-футовые) </t>
  </si>
  <si>
    <t xml:space="preserve">1.8. Контейнеры (груженые),  максимально допустимая загрузка которых до 10 000 кг </t>
  </si>
  <si>
    <t xml:space="preserve">1.9. Контейнеры (порожние) весом до 1 100 кг </t>
  </si>
  <si>
    <t>1.10. Грузы в биг-бегах (мягкие контейнеры грузоподъемностью 0,5 т - 2 т)</t>
  </si>
  <si>
    <t>4. Пропарка после слива мазута:</t>
  </si>
  <si>
    <t xml:space="preserve"> -  вагоноцистерн четырехосных объемом 60 тн после слива мазута</t>
  </si>
  <si>
    <t xml:space="preserve"> -  автоцистерн после слива мазута                                </t>
  </si>
  <si>
    <t xml:space="preserve"> - бочек емкостью 200 литров после слива мазута</t>
  </si>
  <si>
    <t>6. Определение плотности</t>
  </si>
  <si>
    <t>7.Определение содержания воды</t>
  </si>
  <si>
    <t>8. Определение условной вязкости</t>
  </si>
  <si>
    <t>9. Определение температуры вспышки в открытом тигле</t>
  </si>
  <si>
    <t>10. Определение зольности</t>
  </si>
  <si>
    <t>1 автомашина</t>
  </si>
  <si>
    <t>3. Прием мусора с судов:</t>
  </si>
  <si>
    <t>куб.метр</t>
  </si>
  <si>
    <t>3.1. Прием твердых коммунальных отходов (ТКО) для дальнейшей передачи региональному оператору</t>
  </si>
  <si>
    <t>3.2. Прием отходов производства и потребления 4-5 класса опасности, строительных отходов 4-5 класса опасности для дальнейшей передачи лицензированной организации для захоронения</t>
  </si>
  <si>
    <t>4. При выполнении услуг по приему отходов производства 4-5 класса опасности, строительных отходов 4-5 класса опасности плата за негативное воздействие на окружающую среду взимается дополнительно.</t>
  </si>
  <si>
    <t xml:space="preserve">9. Замена линейного шнура                             </t>
  </si>
  <si>
    <t xml:space="preserve">10. Замена проводки                                          </t>
  </si>
  <si>
    <t xml:space="preserve">11. Замена полевки                                            </t>
  </si>
  <si>
    <t>12. Переоформление договора об оказании услуг связи</t>
  </si>
  <si>
    <t xml:space="preserve">15. Обратное включение телефона в сеть       </t>
  </si>
  <si>
    <t>16. Подключение и выключение абонента на стойку СЦВ</t>
  </si>
  <si>
    <t>17. Распечатка междугородних переговоров и платных справок (за 1 строку)</t>
  </si>
  <si>
    <t>18. Организация прямой связи для нужд потребителей</t>
  </si>
  <si>
    <t>19. Установка аппарата прямой связи от коммутаторов</t>
  </si>
  <si>
    <t>20. Включение и отключение абонентов от междугородней связи</t>
  </si>
  <si>
    <t>21. Замена телефонной розетки</t>
  </si>
  <si>
    <t>22. Вызов электромонтера для выявления повреждений в телефонном аппарате</t>
  </si>
  <si>
    <t>3. Установка параллельного телефонного аппарата, аппарата прямой связи в разных кабинетах</t>
  </si>
  <si>
    <t>13. Переоформление телефона организации, имеющей лицевой счет, за каждый номер.</t>
  </si>
  <si>
    <t xml:space="preserve"> 14. Установка аппарата факсимильной связи с программируемыми функциями (факс, АОН)</t>
  </si>
  <si>
    <t>23. Выдача технических условий при подключении сторонних организаций к сети АТС рыбного порта</t>
  </si>
  <si>
    <t>3. Обеспечение процесса обработки опасного груза</t>
  </si>
  <si>
    <t xml:space="preserve">с 1 января по 30 июня 2020г. </t>
  </si>
  <si>
    <t>с 1 июля по 31 декабря 2020г.</t>
  </si>
  <si>
    <t>1. Стоимость зачистки складских помещений, территории АО "ММРП" после перегрузки, технологического накопления (хранения) загрязняющего груза оплачивается Заказчиком в размере 7 % от ставки 2 категории тарифов Прейскуранта соответствующего груза за каждую отгруженную (по данным коносамента/накладной/приемного акта) тонну груза в расчете на весь объем перегруженного груза.</t>
  </si>
  <si>
    <t>5. В случаях переоформления грузов, находящихся на хранении в нефтеналивных резервуарах Порта, на другого Заказчика -плата за хранение грузов взимается с нового Заказчика с первых суток хранения.</t>
  </si>
  <si>
    <t>1. Для Заказчиков, поставивших нефтепродукты без заключения договоров тарифы применяются с повышающим коэффициентом 2.</t>
  </si>
  <si>
    <t>2. Для Заказчиков, поставивших нефтепродукты без согласования с Портом графиков поставок нефтепродуктов по объему и ассортименту тарифы применяются с повышающим коэффициентом 2.</t>
  </si>
  <si>
    <t>2. Услуги по обеспечению приема груза клиента (кроме вагонов с нефтепродуктами) на реквизиты Порта</t>
  </si>
  <si>
    <t>3. Услуги по обеспечению приема груза клиента (вагонов с нефтепродуктами) на реквизиты Порта</t>
  </si>
  <si>
    <t>1. Согласование разрешения на производство земляных работ на территории Порта и за его пределами</t>
  </si>
  <si>
    <t>2. Прочие виды услуг по вопросам строительства,ремонта и эксплуатации зданий</t>
  </si>
  <si>
    <t>отключение/подключение</t>
  </si>
  <si>
    <t>1 ограничение режима потребления тепловой энергии</t>
  </si>
  <si>
    <t>2. Услуги по резервированию мест для укрытия людей в защитном сооружении (убежище) при чрезвычайных ситуациях,выполнении мероприятий гражданской обороны, с долевым участием клиента в содержании защитного сооружения (убежища)</t>
  </si>
  <si>
    <t>чел.-место в месяц</t>
  </si>
  <si>
    <t>1. Подготовка и оборудование транспортных средств (очистка железнодорожного подвижного состава после перевозки загрязняющих веществ (концентратов, руд, окатышей, клинкера,аммиачной селитры и других)</t>
  </si>
  <si>
    <t xml:space="preserve"> 11. Определение водорастворимых кислот и щелочей (ВКЩ)</t>
  </si>
  <si>
    <t>5. Переоформление нефтепродуктов с карточки одного клиента на карточку другого клиента</t>
  </si>
  <si>
    <t>1. Стоимость телефонного аппарата в стоимость услуг по замене и установке телефонного аппарата не входит и оплачивается отдельно по фактическим расходам.</t>
  </si>
  <si>
    <t>1. В официальные государственные праздничные и в выходные дни к тарифам применяется  повышающий коэффициент 2,1.</t>
  </si>
  <si>
    <t xml:space="preserve">Поверка приборов, осуществляемая в ФГУ "Мурманский центр стандартизации, метрологии и сертификации", оплачивается отдельно по прейскуранту ФГУ "МЦСМ". </t>
  </si>
  <si>
    <t>1. Медицинский осмотр водителя транспортного средства:</t>
  </si>
  <si>
    <t xml:space="preserve"> - предрейсовый</t>
  </si>
  <si>
    <t xml:space="preserve"> - послерейсовый</t>
  </si>
  <si>
    <t xml:space="preserve">2. Составление протокола контроля трезвости в целях направления лица на медицинское освидетельствование в наркологический диспансер в случае выявления у него признаков употребления алкоголя или других психоактивных, в том числе, наркотических веществ </t>
  </si>
  <si>
    <t>3. Медицинский осмотр  (за исключением водителей транспортных средств):</t>
  </si>
  <si>
    <t xml:space="preserve"> - предсменный</t>
  </si>
  <si>
    <t xml:space="preserve"> - послесменный</t>
  </si>
  <si>
    <t>3. Затарка и растарка грузов, пересортировка грузов (исключая выгрузку с сортировкой из трюма судна);  вскрытие грузовых мест  для определения качества; перекладка груза, проверка  содержимого по требованию Заказчика;  улучшение товарного  вида тары, когда необходимость в этих работах возникает по независящим от Порта обстоятельствам, и другие работы</t>
  </si>
  <si>
    <t xml:space="preserve">  чел.-час</t>
  </si>
  <si>
    <t>7. Услуги специалиста по оформлению пакета документов по приемке и отгрузке грузов, в нерабочее время, выходные и праздничные дни, по заявкам Заказчика.</t>
  </si>
  <si>
    <t>13. Переоформление грузов на складе на другого Заказчика</t>
  </si>
  <si>
    <t>4. В случаях переоформления грузов находящихся на хранении на складах, открытых и закрытых площадках, на другого Заказчика - плата за хранение грузов взимается с нового Заказчика с первых суток хранения.</t>
  </si>
  <si>
    <t xml:space="preserve">2. В зависимости от количества производимых Портом грузовых операций, тарифы по варианту с внутрипортовым перемещением подразделяются на три категории:                                                                                                       </t>
  </si>
  <si>
    <t>5. Обеспечение работы плавкрана под грузовыми операциями</t>
  </si>
  <si>
    <t>6. Организация и обеспечение функционирования временной зоны таможенного контроля (ВЗТК), документальное сопровождение таможенных грузов в ВЗТК</t>
  </si>
  <si>
    <t>7. Оформление и подача документов отчетности (ДО-1, ДО-2) при приеме и выдаче товара в/из ВЗТК</t>
  </si>
  <si>
    <t>8. Услуги стивидора</t>
  </si>
  <si>
    <t>9. Заезд-стоянка в ЗТК для завершения процедуры "Таможенный транзит"</t>
  </si>
  <si>
    <t>10. Вывоз мусора на завод ТБО</t>
  </si>
  <si>
    <t>6. Бланк материального пропуска</t>
  </si>
  <si>
    <t>7. Повторное оформление пришедших в негодность пропусков   физических лиц с неистекшим сроком действия</t>
  </si>
  <si>
    <t>8. Стоимость выдачи 1 дубликата документа, находящегося на ответственном хранении бюро пропусков (без заверения дубликата)</t>
  </si>
  <si>
    <t>9. Стоимость выдачи 1 дубликата документа, находящегося на ответственном хранении бюро пропусков (с заверением дубликата)</t>
  </si>
  <si>
    <t>10. Копировально-множительные работы, формат А4, 1 страница</t>
  </si>
  <si>
    <t>11. Услуги по отправке факсимильных сообщений по городу Мурманску</t>
  </si>
  <si>
    <t>12. Услуги по ламинированию</t>
  </si>
  <si>
    <t>13. Предоставление бланка заявки на оформление пропуска  на территорию порта</t>
  </si>
  <si>
    <t>1. Не взимать плату за оформление разовых пропусков в случае:</t>
  </si>
  <si>
    <t>2. Автотранспорт сторонних организаций, работающих по заявкам порта, от платы освобождается.</t>
  </si>
  <si>
    <t>5. Повторное оформление  пропуска на автотранспортные средства с неистекшим сроком действия</t>
  </si>
  <si>
    <t>Определение ионов аммония фотометрическим методом</t>
  </si>
  <si>
    <t>Определение нитрит-ионов, азот нитритный фотометрическим методом</t>
  </si>
  <si>
    <t>Определение нитрат-ионов фотометрическим методом</t>
  </si>
  <si>
    <t>Определение ионов меди фотометрическим методом</t>
  </si>
  <si>
    <r>
      <t>Определение фосфат-ионов (фосфатов)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</si>
  <si>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сульфат-ионов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</si>
  <si>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химического потребления кислорода (ХПК)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</si>
  <si>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цветности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</si>
  <si>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мутности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</si>
  <si>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анионных синтетических поверхностно-активных веществ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экстракционно-</t>
    </r>
    <r>
      <rPr>
        <sz val="10"/>
        <color indexed="8"/>
        <rFont val="Times New Roman"/>
        <family val="1"/>
      </rPr>
      <t>фотометрическим методом</t>
    </r>
  </si>
  <si>
    <t>Определение хлоридов (хлор-ионов) титриметрическим методом</t>
  </si>
  <si>
    <t>Определение фенолов (общих и летучих) флуориметрическим методом</t>
  </si>
  <si>
    <r>
      <t>Определение биохимического потребления кислорода (БПК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)</t>
    </r>
  </si>
  <si>
    <r>
      <t>Определение сухого остатка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</si>
  <si>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r>
      <t>Определение жиров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</si>
  <si>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t>Определение концентрации диоксида серы / сернистого ангидрида фотометрическим методом</t>
  </si>
  <si>
    <t>Определение концентрации едких щелочей (в пересчете на гидроксид натрия) фотометрическим методом.</t>
  </si>
  <si>
    <t>Определение оксида хрома (VI) /хромового ангидрида в сварочном аэрозоле фотометрическим методом</t>
  </si>
  <si>
    <r>
      <t xml:space="preserve">Определение концентрации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оксид железа (III)/дижелезо триоксид в сварочном аэрозоле фотометрическим методом</t>
    </r>
  </si>
  <si>
    <t>Определение концентрации акролеина/проп-2-ен-1-аль фотометрическим методом</t>
  </si>
  <si>
    <t>Определение диоксида азота /азота диоксид фотометрическим методом</t>
  </si>
  <si>
    <t>Определение сероводорода /дигидросульфида  фотометрическим методом</t>
  </si>
  <si>
    <t>Определение концентрации свинца и его неорганические соединения фотометрическим методом</t>
  </si>
  <si>
    <t>Определение концентрации ртути и ее паров фотометрическим методом</t>
  </si>
  <si>
    <r>
      <t>Определение концентрации аэрозоля индустриальных масел/минеральных нефтяных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гравиметрическим методом.</t>
    </r>
  </si>
  <si>
    <t>Определение фтористого водорода/гидрофторида флуориметрическим методом</t>
  </si>
  <si>
    <t>Определение формальдегида/метаналя флуоресцентным методом</t>
  </si>
  <si>
    <t>Определение фенола/гидроксибензола флуоресцентным методом</t>
  </si>
  <si>
    <r>
      <t>Определение одного вещества: азота оксид, сероводород/ дигидросульфид, аммиак, бензол, ксилол/ диметилбензол, толуол/метилбензол, уайт-спирит, керосин, ацетон/пропан, бензин (по декану), углеводороды алифатические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(по гексану), фенол/гидроксибензол, этанол/этиловый спирт, бутанол, оксид углерода/углерод оксида/угарный газ/углерода окись.</t>
    </r>
  </si>
  <si>
    <t>Определение концентрации оксид углерода /углерода оксида индикаторными трубками</t>
  </si>
  <si>
    <t>Определение концентрации уксусной кислоты /этановой кислоты индикаторными трубками</t>
  </si>
  <si>
    <t>Определение концентрации хлористого водород /гидрохлорида индикаторными трубками</t>
  </si>
  <si>
    <t>Определение концентрации арсина /мышьяковистого водорода индикаторными трубками</t>
  </si>
  <si>
    <r>
      <t xml:space="preserve">Определение концентрации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углеводородов нефти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индикаторными трубками</t>
    </r>
  </si>
  <si>
    <r>
      <t xml:space="preserve">Измерение относительной влажности воздуха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</si>
  <si>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скорости движения воздуха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</si>
  <si>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напряженности электрического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</si>
  <si>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магнитного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5 Гц до 2 кГц</t>
    </r>
  </si>
  <si>
    <r>
      <t xml:space="preserve">Измерение напряженности магнитного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</si>
  <si>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электростатического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</t>
    </r>
  </si>
  <si>
    <r>
      <t>Измерение электростатического потенциала экрана видеодисплея</t>
    </r>
    <r>
      <rPr>
        <sz val="10"/>
        <rFont val="Arial Cyr"/>
        <family val="0"/>
      </rPr>
      <t xml:space="preserve"> </t>
    </r>
  </si>
  <si>
    <t>Автопогрузчики</t>
  </si>
  <si>
    <t>Электропогрузчики</t>
  </si>
  <si>
    <t>Автомобиль ЗИЛ (бортовой), ГАЗОН NEXT</t>
  </si>
  <si>
    <t>2. Оплата услуг кранов Перегрузочного комплекса в смену с 00-00 час. до 08-00 час., в официальные праздничные  дни РФ с подтверждением этого в заявке Заказчика производится с коэффициентом 2,1 к  тарифу. В ином случае Порт услуги не выполняет.</t>
  </si>
  <si>
    <t>3. Оплата услуг прочих механизмов (кроме кранов) Перегрузочного комплекса в смену с 22-00 час. до 06-00 час., в официальные праздничные  дни РФ и в выходные дни  с подтверждением этого в заявке Заказчика производится с коэффициентом 2,1 к тарифу. В ином случае Порт услуги не выполняет.</t>
  </si>
  <si>
    <t>5. При вывозе отходов на захоронение на полигоне п. Дровяное Заказчик возмещает Порту плату за негативное воздействие на окружающую среду в соответствии с классом опасности отходов и стоимость талонов на размещение отходов на полигоне п. Дровяное.</t>
  </si>
  <si>
    <t xml:space="preserve">1. Эксплуатация мобильного парогенератора </t>
  </si>
  <si>
    <t xml:space="preserve">2. Работы по полному и (или) частичному ограничению режима потребления тепловой энергии в отношении сторонних потребителей за нарушение срока оплаты </t>
  </si>
  <si>
    <t>3. Содержание и обслуживание нестационарных причальных постов для снабжения водой.</t>
  </si>
  <si>
    <t>4. Проверка работоспособности узла учета холодного водоснабжения</t>
  </si>
  <si>
    <t>5. Отключение или восстановление водоснабжения по инициативе абонента</t>
  </si>
  <si>
    <t>6. Обслуживание причальных электроустановок и кабельных линий с подключением и отключением судов и прочего оборудования</t>
  </si>
  <si>
    <t>1 процедура</t>
  </si>
  <si>
    <t>7. Компенсация затрат на переоформление документов о технологическом присоединении</t>
  </si>
  <si>
    <t>При приемке прибора в ремонт Заказчику сразу после оплаты возвращается отремонтированный и поверенный прибор аналогичного типа (при наличии).</t>
  </si>
  <si>
    <t>Переделка счетчика из реактивного в активный оплачивается отдельно в размере 50% от стоимости ремонта прибора.</t>
  </si>
  <si>
    <t>1. Тариф п.1 утвержден Постановлением Комитета по тарифному регулированию Мурманской области от 13.11.2019 № 41/4</t>
  </si>
  <si>
    <t>Примечание к таблице 12а:</t>
  </si>
  <si>
    <t>Примечание к таблице 26:</t>
  </si>
  <si>
    <t xml:space="preserve">Тарифы на использование техники (механизмов) </t>
  </si>
  <si>
    <t xml:space="preserve">Тарифы на услуги санитарно-экологической лаборатории </t>
  </si>
  <si>
    <t>Тарифы на услуги экологического сектора</t>
  </si>
  <si>
    <t xml:space="preserve">Тарифы учебного центра "Курс-Норд" на образовательные услуги </t>
  </si>
  <si>
    <t>Тарифы на услуги по транспортировке воды и водоотведению</t>
  </si>
  <si>
    <t xml:space="preserve">Тарифы на работы и услуги электротехнической лаборатории </t>
  </si>
  <si>
    <t xml:space="preserve">ХОЗЯЙСТВАМИ ПОРТА </t>
  </si>
  <si>
    <t xml:space="preserve">транспортное ср-во: судно-вагон, судно-автомашина, судно-судно, автомашина- </t>
  </si>
  <si>
    <t>вагон, вагон-вагон, автомашина-автомашина или наоборот)</t>
  </si>
  <si>
    <t>Погрузочно-разгрузочные работы по варианту с внутрипортовым перемещением</t>
  </si>
  <si>
    <t>2 категории (судно-склад, склад-судно, судно-причал, причал-судно)</t>
  </si>
  <si>
    <t>1 категории ( судно-склад-транспортное средство или обратно:</t>
  </si>
  <si>
    <t>3 категории (склад-транспортное средство или обратно: склад-вагон, склад -</t>
  </si>
  <si>
    <t>автомашина, склад-причал или обратно)</t>
  </si>
  <si>
    <t>ТЕПЛОСНАБЖЕНИЕ</t>
  </si>
  <si>
    <t xml:space="preserve">      Тарифы на тепловую энергию для потребителей АО «ММРП» (приобретающих тепловую энергию через сети АО «ММРП»):</t>
  </si>
  <si>
    <t xml:space="preserve"> - острый  и редуцированный пар </t>
  </si>
  <si>
    <t xml:space="preserve"> - острый  и редуцированный пар</t>
  </si>
  <si>
    <t xml:space="preserve">с 1 января по 30 июня 2020 г. </t>
  </si>
  <si>
    <t>руб./Гкал (без НДС)</t>
  </si>
  <si>
    <t>с 1 июля по 31 декабря 2020 г.</t>
  </si>
  <si>
    <t>3. Тарифы на услуги, оказываемые в сфере водоснабжения и водоотведения, утверждены  Постановлением Комитета по тарифному регулированию Мурманской области от 17.12.2019 № 54/1</t>
  </si>
  <si>
    <t xml:space="preserve">    Тариф в сфере водоснабжения в части услуг по транспортировке воды (с учетом НДС):</t>
  </si>
  <si>
    <t>Таблица 6 (извлечение)</t>
  </si>
  <si>
    <t>59.</t>
  </si>
  <si>
    <t>"Оказание первой помощи"</t>
  </si>
  <si>
    <t>НА ОБРАЗОВАТЕЛЬНЫЕ УСЛУГИ</t>
  </si>
  <si>
    <t>6. Телефоны, включенные в мини-АТС (за каждый номер)</t>
  </si>
  <si>
    <t>7. Линии управления оконечных устройств "Сирена", стойка СЦВ аппаратуры "Платан", за комплект</t>
  </si>
  <si>
    <t>8. Предоставление 2-х проводного прямого провода под передачу данных до 500 метров</t>
  </si>
  <si>
    <t>9. Предоставление 2-х проводного прямого провода под передачу данных свыше 500 метров</t>
  </si>
  <si>
    <t>10. Телефоны с использованием DSL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</si>
</sst>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dd/mm/yy;@"/>
    <numFmt numFmtId="189" formatCode="#,##0.00&quot;р.&quot;"/>
    <numFmt numFmtId="190" formatCode="#,##0.00_р_."/>
    <numFmt numFmtId="191" formatCode="0.0%"/>
    <numFmt numFmtId="192" formatCode="#,##0.0_р_."/>
    <numFmt numFmtId="193" formatCode="#,##0.000_р_."/>
    <numFmt numFmtId="194" formatCode="#,##0.0000_р_."/>
    <numFmt numFmtId="195" formatCode="#,##0_р_.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 Cyr"/>
      <family val="1"/>
    </font>
    <font>
      <b/>
      <sz val="11"/>
      <color indexed="8"/>
      <name val="Times New Roman Cyr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vertAlign val="sub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 Cyr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sz val="12"/>
      <color rgb="FF00B050"/>
      <name val="Times New Roman Cyr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7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6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4" xfId="0" applyFont="1" applyBorder="1" applyAlignment="1">
      <alignment/>
    </xf>
    <xf numFmtId="0" fontId="7" fillId="0" borderId="0" xfId="0" applyFont="1" applyAlignment="1">
      <alignment/>
    </xf>
    <xf numFmtId="2" fontId="12" fillId="0" borderId="2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190" fontId="10" fillId="0" borderId="17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190" fontId="4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53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6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16" fillId="0" borderId="0" xfId="53" applyFont="1" applyAlignment="1">
      <alignment horizontal="right"/>
      <protection/>
    </xf>
    <xf numFmtId="0" fontId="10" fillId="0" borderId="11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0" fillId="0" borderId="15" xfId="53" applyFont="1" applyBorder="1" applyAlignment="1">
      <alignment horizontal="center"/>
      <protection/>
    </xf>
    <xf numFmtId="0" fontId="10" fillId="0" borderId="14" xfId="53" applyFont="1" applyBorder="1" applyAlignment="1">
      <alignment horizontal="center"/>
      <protection/>
    </xf>
    <xf numFmtId="0" fontId="10" fillId="0" borderId="0" xfId="53" applyFont="1" applyBorder="1">
      <alignment/>
      <protection/>
    </xf>
    <xf numFmtId="14" fontId="10" fillId="0" borderId="1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6" fillId="0" borderId="12" xfId="0" applyFont="1" applyBorder="1" applyAlignment="1">
      <alignment/>
    </xf>
    <xf numFmtId="2" fontId="10" fillId="0" borderId="0" xfId="0" applyNumberFormat="1" applyFont="1" applyAlignment="1">
      <alignment horizontal="center"/>
    </xf>
    <xf numFmtId="190" fontId="10" fillId="0" borderId="0" xfId="0" applyNumberFormat="1" applyFont="1" applyAlignment="1">
      <alignment horizontal="center"/>
    </xf>
    <xf numFmtId="190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/>
    </xf>
    <xf numFmtId="190" fontId="10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73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190" fontId="4" fillId="0" borderId="0" xfId="0" applyNumberFormat="1" applyFont="1" applyAlignment="1">
      <alignment horizontal="center"/>
    </xf>
    <xf numFmtId="190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25" xfId="0" applyFont="1" applyBorder="1" applyAlignment="1">
      <alignment/>
    </xf>
    <xf numFmtId="190" fontId="4" fillId="0" borderId="24" xfId="0" applyNumberFormat="1" applyFont="1" applyBorder="1" applyAlignment="1">
      <alignment horizontal="center"/>
    </xf>
    <xf numFmtId="190" fontId="4" fillId="0" borderId="23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4" xfId="0" applyFont="1" applyBorder="1" applyAlignment="1">
      <alignment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6" fillId="0" borderId="12" xfId="0" applyFont="1" applyBorder="1" applyAlignment="1">
      <alignment horizontal="left"/>
    </xf>
    <xf numFmtId="190" fontId="14" fillId="0" borderId="10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0" xfId="0" applyFont="1" applyBorder="1" applyAlignment="1">
      <alignment/>
    </xf>
    <xf numFmtId="190" fontId="12" fillId="0" borderId="0" xfId="0" applyNumberFormat="1" applyFont="1" applyBorder="1" applyAlignment="1">
      <alignment/>
    </xf>
    <xf numFmtId="190" fontId="14" fillId="0" borderId="12" xfId="0" applyNumberFormat="1" applyFont="1" applyBorder="1" applyAlignment="1">
      <alignment horizontal="center"/>
    </xf>
    <xf numFmtId="190" fontId="12" fillId="0" borderId="14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190" fontId="12" fillId="0" borderId="19" xfId="0" applyNumberFormat="1" applyFont="1" applyBorder="1" applyAlignment="1">
      <alignment/>
    </xf>
    <xf numFmtId="190" fontId="12" fillId="0" borderId="20" xfId="0" applyNumberFormat="1" applyFont="1" applyBorder="1" applyAlignment="1">
      <alignment/>
    </xf>
    <xf numFmtId="190" fontId="12" fillId="0" borderId="17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wrapText="1"/>
    </xf>
    <xf numFmtId="0" fontId="18" fillId="0" borderId="31" xfId="0" applyFont="1" applyBorder="1" applyAlignment="1">
      <alignment horizontal="center" vertical="center"/>
    </xf>
    <xf numFmtId="195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1" fillId="0" borderId="32" xfId="0" applyFont="1" applyBorder="1" applyAlignment="1">
      <alignment wrapText="1"/>
    </xf>
    <xf numFmtId="0" fontId="4" fillId="0" borderId="12" xfId="53" applyFont="1" applyBorder="1" applyAlignment="1">
      <alignment horizontal="center"/>
      <protection/>
    </xf>
    <xf numFmtId="0" fontId="7" fillId="0" borderId="14" xfId="0" applyFont="1" applyBorder="1" applyAlignment="1">
      <alignment horizontal="left"/>
    </xf>
    <xf numFmtId="19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2" fontId="11" fillId="0" borderId="34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10" fillId="0" borderId="23" xfId="0" applyFont="1" applyBorder="1" applyAlignment="1">
      <alignment/>
    </xf>
    <xf numFmtId="49" fontId="11" fillId="0" borderId="36" xfId="0" applyNumberFormat="1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37" xfId="0" applyFont="1" applyBorder="1" applyAlignment="1">
      <alignment horizontal="center" vertical="center"/>
    </xf>
    <xf numFmtId="0" fontId="11" fillId="0" borderId="27" xfId="0" applyFont="1" applyBorder="1" applyAlignment="1">
      <alignment wrapText="1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4" fillId="0" borderId="23" xfId="0" applyFont="1" applyFill="1" applyBorder="1" applyAlignment="1">
      <alignment/>
    </xf>
    <xf numFmtId="190" fontId="4" fillId="0" borderId="27" xfId="0" applyNumberFormat="1" applyFont="1" applyBorder="1" applyAlignment="1">
      <alignment horizontal="center"/>
    </xf>
    <xf numFmtId="0" fontId="7" fillId="0" borderId="39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39" xfId="0" applyFont="1" applyBorder="1" applyAlignment="1">
      <alignment/>
    </xf>
    <xf numFmtId="0" fontId="4" fillId="0" borderId="40" xfId="0" applyFont="1" applyBorder="1" applyAlignment="1">
      <alignment/>
    </xf>
    <xf numFmtId="190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41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/>
    </xf>
    <xf numFmtId="0" fontId="16" fillId="0" borderId="10" xfId="0" applyFont="1" applyBorder="1" applyAlignment="1">
      <alignment horizontal="justify" vertical="center"/>
    </xf>
    <xf numFmtId="0" fontId="10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1" fillId="0" borderId="45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2" fontId="10" fillId="0" borderId="0" xfId="0" applyNumberFormat="1" applyFont="1" applyAlignment="1">
      <alignment/>
    </xf>
    <xf numFmtId="190" fontId="10" fillId="0" borderId="16" xfId="0" applyNumberFormat="1" applyFont="1" applyBorder="1" applyAlignment="1">
      <alignment horizontal="center"/>
    </xf>
    <xf numFmtId="190" fontId="10" fillId="0" borderId="18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6" fillId="0" borderId="46" xfId="0" applyFont="1" applyBorder="1" applyAlignment="1">
      <alignment vertical="center" wrapText="1"/>
    </xf>
    <xf numFmtId="0" fontId="22" fillId="0" borderId="0" xfId="53" applyFont="1">
      <alignment/>
      <protection/>
    </xf>
    <xf numFmtId="0" fontId="16" fillId="0" borderId="0" xfId="54" applyFont="1" applyAlignment="1">
      <alignment/>
      <protection/>
    </xf>
    <xf numFmtId="0" fontId="10" fillId="0" borderId="0" xfId="54" applyFont="1">
      <alignment/>
      <protection/>
    </xf>
    <xf numFmtId="0" fontId="21" fillId="0" borderId="0" xfId="54" applyFont="1">
      <alignment/>
      <protection/>
    </xf>
    <xf numFmtId="0" fontId="16" fillId="0" borderId="0" xfId="54" applyFont="1">
      <alignment/>
      <protection/>
    </xf>
    <xf numFmtId="0" fontId="23" fillId="0" borderId="0" xfId="54" applyFont="1" applyAlignment="1">
      <alignment horizontal="right"/>
      <protection/>
    </xf>
    <xf numFmtId="0" fontId="10" fillId="0" borderId="0" xfId="54" applyFont="1" applyBorder="1">
      <alignment/>
      <protection/>
    </xf>
    <xf numFmtId="0" fontId="10" fillId="0" borderId="11" xfId="54" applyFont="1" applyBorder="1" applyAlignment="1">
      <alignment horizontal="center"/>
      <protection/>
    </xf>
    <xf numFmtId="0" fontId="10" fillId="0" borderId="10" xfId="54" applyFont="1" applyBorder="1" applyAlignment="1">
      <alignment horizontal="center"/>
      <protection/>
    </xf>
    <xf numFmtId="0" fontId="21" fillId="0" borderId="16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10" fillId="0" borderId="15" xfId="54" applyFont="1" applyBorder="1">
      <alignment/>
      <protection/>
    </xf>
    <xf numFmtId="0" fontId="10" fillId="0" borderId="14" xfId="54" applyFont="1" applyBorder="1" applyAlignment="1">
      <alignment horizontal="center"/>
      <protection/>
    </xf>
    <xf numFmtId="0" fontId="21" fillId="0" borderId="18" xfId="54" applyFont="1" applyBorder="1" applyAlignment="1">
      <alignment horizontal="center"/>
      <protection/>
    </xf>
    <xf numFmtId="14" fontId="10" fillId="0" borderId="0" xfId="54" applyNumberFormat="1" applyFont="1" applyBorder="1" applyAlignment="1">
      <alignment horizontal="center"/>
      <protection/>
    </xf>
    <xf numFmtId="0" fontId="10" fillId="0" borderId="13" xfId="54" applyFont="1" applyBorder="1">
      <alignment/>
      <protection/>
    </xf>
    <xf numFmtId="0" fontId="10" fillId="0" borderId="23" xfId="54" applyFont="1" applyBorder="1" applyAlignment="1">
      <alignment horizontal="center"/>
      <protection/>
    </xf>
    <xf numFmtId="190" fontId="21" fillId="0" borderId="23" xfId="54" applyNumberFormat="1" applyFont="1" applyBorder="1" applyAlignment="1">
      <alignment horizontal="center"/>
      <protection/>
    </xf>
    <xf numFmtId="0" fontId="10" fillId="0" borderId="26" xfId="54" applyFont="1" applyBorder="1">
      <alignment/>
      <protection/>
    </xf>
    <xf numFmtId="0" fontId="10" fillId="0" borderId="27" xfId="54" applyFont="1" applyBorder="1" applyAlignment="1">
      <alignment horizontal="center"/>
      <protection/>
    </xf>
    <xf numFmtId="190" fontId="21" fillId="0" borderId="27" xfId="54" applyNumberFormat="1" applyFont="1" applyBorder="1" applyAlignment="1">
      <alignment horizontal="center"/>
      <protection/>
    </xf>
    <xf numFmtId="2" fontId="10" fillId="0" borderId="0" xfId="54" applyNumberFormat="1" applyFont="1" applyBorder="1" applyAlignment="1">
      <alignment horizontal="center"/>
      <protection/>
    </xf>
    <xf numFmtId="0" fontId="10" fillId="0" borderId="22" xfId="54" applyFont="1" applyBorder="1">
      <alignment/>
      <protection/>
    </xf>
    <xf numFmtId="0" fontId="10" fillId="0" borderId="26" xfId="54" applyFont="1" applyBorder="1" applyAlignment="1">
      <alignment horizontal="left"/>
      <protection/>
    </xf>
    <xf numFmtId="0" fontId="10" fillId="0" borderId="12" xfId="54" applyFont="1" applyBorder="1" applyAlignment="1">
      <alignment horizontal="center"/>
      <protection/>
    </xf>
    <xf numFmtId="190" fontId="21" fillId="0" borderId="12" xfId="54" applyNumberFormat="1" applyFont="1" applyBorder="1" applyAlignment="1">
      <alignment horizontal="center"/>
      <protection/>
    </xf>
    <xf numFmtId="0" fontId="16" fillId="0" borderId="25" xfId="54" applyFont="1" applyBorder="1" applyAlignment="1">
      <alignment horizontal="center"/>
      <protection/>
    </xf>
    <xf numFmtId="0" fontId="10" fillId="0" borderId="24" xfId="54" applyFont="1" applyBorder="1" applyAlignment="1">
      <alignment horizontal="center"/>
      <protection/>
    </xf>
    <xf numFmtId="190" fontId="21" fillId="0" borderId="24" xfId="54" applyNumberFormat="1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0" fillId="0" borderId="14" xfId="54" applyFont="1" applyBorder="1">
      <alignment/>
      <protection/>
    </xf>
    <xf numFmtId="0" fontId="10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0" fontId="11" fillId="0" borderId="0" xfId="54" applyFont="1">
      <alignment/>
      <protection/>
    </xf>
    <xf numFmtId="0" fontId="16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7" fillId="0" borderId="0" xfId="0" applyFont="1" applyBorder="1" applyAlignment="1">
      <alignment/>
    </xf>
    <xf numFmtId="0" fontId="21" fillId="0" borderId="0" xfId="0" applyFont="1" applyAlignment="1">
      <alignment horizontal="justify" vertical="center"/>
    </xf>
    <xf numFmtId="0" fontId="10" fillId="0" borderId="2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190" fontId="14" fillId="0" borderId="13" xfId="0" applyNumberFormat="1" applyFont="1" applyBorder="1" applyAlignment="1">
      <alignment horizontal="center"/>
    </xf>
    <xf numFmtId="190" fontId="14" fillId="0" borderId="11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/>
    </xf>
    <xf numFmtId="190" fontId="12" fillId="0" borderId="12" xfId="0" applyNumberFormat="1" applyFont="1" applyBorder="1" applyAlignment="1">
      <alignment/>
    </xf>
    <xf numFmtId="190" fontId="12" fillId="0" borderId="11" xfId="0" applyNumberFormat="1" applyFont="1" applyBorder="1" applyAlignment="1">
      <alignment horizontal="center"/>
    </xf>
    <xf numFmtId="190" fontId="12" fillId="0" borderId="13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8" fillId="0" borderId="47" xfId="0" applyFont="1" applyBorder="1" applyAlignment="1">
      <alignment/>
    </xf>
    <xf numFmtId="0" fontId="18" fillId="0" borderId="4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8" fillId="0" borderId="39" xfId="0" applyFont="1" applyBorder="1" applyAlignment="1">
      <alignment wrapText="1"/>
    </xf>
    <xf numFmtId="0" fontId="18" fillId="0" borderId="39" xfId="0" applyFont="1" applyBorder="1" applyAlignment="1">
      <alignment horizontal="center" vertical="center" wrapText="1"/>
    </xf>
    <xf numFmtId="0" fontId="18" fillId="0" borderId="48" xfId="0" applyFont="1" applyBorder="1" applyAlignment="1">
      <alignment wrapText="1"/>
    </xf>
    <xf numFmtId="0" fontId="18" fillId="0" borderId="4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0" borderId="49" xfId="0" applyFont="1" applyBorder="1" applyAlignment="1">
      <alignment wrapText="1"/>
    </xf>
    <xf numFmtId="0" fontId="11" fillId="0" borderId="3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/>
    </xf>
    <xf numFmtId="190" fontId="11" fillId="0" borderId="51" xfId="0" applyNumberFormat="1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2" fontId="18" fillId="0" borderId="53" xfId="0" applyNumberFormat="1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2" fontId="11" fillId="0" borderId="55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2" fontId="11" fillId="0" borderId="56" xfId="0" applyNumberFormat="1" applyFont="1" applyBorder="1" applyAlignment="1">
      <alignment horizontal="center"/>
    </xf>
    <xf numFmtId="0" fontId="18" fillId="0" borderId="57" xfId="0" applyFont="1" applyBorder="1" applyAlignment="1">
      <alignment horizontal="center" vertical="center"/>
    </xf>
    <xf numFmtId="190" fontId="11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190" fontId="11" fillId="0" borderId="53" xfId="0" applyNumberFormat="1" applyFont="1" applyBorder="1" applyAlignment="1">
      <alignment horizontal="center" vertical="center"/>
    </xf>
    <xf numFmtId="190" fontId="11" fillId="0" borderId="51" xfId="0" applyNumberFormat="1" applyFont="1" applyBorder="1" applyAlignment="1">
      <alignment horizontal="center" vertical="center"/>
    </xf>
    <xf numFmtId="190" fontId="11" fillId="0" borderId="50" xfId="0" applyNumberFormat="1" applyFont="1" applyBorder="1" applyAlignment="1">
      <alignment horizontal="center" vertical="center"/>
    </xf>
    <xf numFmtId="190" fontId="10" fillId="0" borderId="43" xfId="54" applyNumberFormat="1" applyFont="1" applyBorder="1" applyAlignment="1">
      <alignment horizontal="center"/>
      <protection/>
    </xf>
    <xf numFmtId="190" fontId="10" fillId="0" borderId="44" xfId="54" applyNumberFormat="1" applyFont="1" applyBorder="1" applyAlignment="1">
      <alignment horizontal="center"/>
      <protection/>
    </xf>
    <xf numFmtId="190" fontId="10" fillId="0" borderId="17" xfId="54" applyNumberFormat="1" applyFont="1" applyBorder="1" applyAlignment="1">
      <alignment horizontal="center"/>
      <protection/>
    </xf>
    <xf numFmtId="190" fontId="10" fillId="0" borderId="12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90" fontId="4" fillId="0" borderId="12" xfId="0" applyNumberFormat="1" applyFont="1" applyBorder="1" applyAlignment="1">
      <alignment/>
    </xf>
    <xf numFmtId="190" fontId="4" fillId="0" borderId="13" xfId="0" applyNumberFormat="1" applyFont="1" applyBorder="1" applyAlignment="1">
      <alignment/>
    </xf>
    <xf numFmtId="190" fontId="4" fillId="0" borderId="14" xfId="0" applyNumberFormat="1" applyFont="1" applyBorder="1" applyAlignment="1">
      <alignment/>
    </xf>
    <xf numFmtId="190" fontId="4" fillId="0" borderId="15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44" xfId="0" applyFont="1" applyBorder="1" applyAlignment="1">
      <alignment wrapText="1"/>
    </xf>
    <xf numFmtId="190" fontId="12" fillId="0" borderId="0" xfId="0" applyNumberFormat="1" applyFont="1" applyAlignment="1">
      <alignment/>
    </xf>
    <xf numFmtId="190" fontId="12" fillId="0" borderId="0" xfId="0" applyNumberFormat="1" applyFont="1" applyAlignment="1">
      <alignment horizontal="center"/>
    </xf>
    <xf numFmtId="2" fontId="12" fillId="0" borderId="28" xfId="0" applyNumberFormat="1" applyFont="1" applyBorder="1" applyAlignment="1">
      <alignment/>
    </xf>
    <xf numFmtId="190" fontId="12" fillId="0" borderId="28" xfId="0" applyNumberFormat="1" applyFont="1" applyBorder="1" applyAlignment="1">
      <alignment/>
    </xf>
    <xf numFmtId="190" fontId="12" fillId="0" borderId="23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/>
    </xf>
    <xf numFmtId="190" fontId="14" fillId="0" borderId="27" xfId="0" applyNumberFormat="1" applyFont="1" applyBorder="1" applyAlignment="1">
      <alignment horizontal="center"/>
    </xf>
    <xf numFmtId="190" fontId="14" fillId="0" borderId="32" xfId="0" applyNumberFormat="1" applyFont="1" applyBorder="1" applyAlignment="1">
      <alignment horizontal="center"/>
    </xf>
    <xf numFmtId="190" fontId="12" fillId="0" borderId="27" xfId="0" applyNumberFormat="1" applyFont="1" applyBorder="1" applyAlignment="1">
      <alignment horizontal="center"/>
    </xf>
    <xf numFmtId="0" fontId="12" fillId="0" borderId="27" xfId="0" applyFont="1" applyBorder="1" applyAlignment="1">
      <alignment/>
    </xf>
    <xf numFmtId="190" fontId="12" fillId="0" borderId="32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190" fontId="4" fillId="0" borderId="27" xfId="0" applyNumberFormat="1" applyFont="1" applyBorder="1" applyAlignment="1">
      <alignment horizontal="center" vertical="center"/>
    </xf>
    <xf numFmtId="190" fontId="4" fillId="0" borderId="23" xfId="0" applyNumberFormat="1" applyFont="1" applyBorder="1" applyAlignment="1">
      <alignment horizontal="center" vertical="center"/>
    </xf>
    <xf numFmtId="190" fontId="4" fillId="0" borderId="14" xfId="0" applyNumberFormat="1" applyFont="1" applyBorder="1" applyAlignment="1">
      <alignment horizontal="center" vertical="center"/>
    </xf>
    <xf numFmtId="190" fontId="4" fillId="0" borderId="4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71" fontId="4" fillId="0" borderId="27" xfId="62" applyFont="1" applyBorder="1" applyAlignment="1">
      <alignment horizontal="center"/>
    </xf>
    <xf numFmtId="171" fontId="4" fillId="0" borderId="23" xfId="62" applyFont="1" applyBorder="1" applyAlignment="1">
      <alignment horizontal="center"/>
    </xf>
    <xf numFmtId="171" fontId="4" fillId="0" borderId="14" xfId="62" applyFont="1" applyBorder="1" applyAlignment="1">
      <alignment horizontal="center"/>
    </xf>
    <xf numFmtId="190" fontId="11" fillId="0" borderId="58" xfId="62" applyNumberFormat="1" applyFont="1" applyBorder="1" applyAlignment="1">
      <alignment horizontal="center" vertical="center"/>
    </xf>
    <xf numFmtId="190" fontId="11" fillId="0" borderId="34" xfId="62" applyNumberFormat="1" applyFont="1" applyBorder="1" applyAlignment="1">
      <alignment horizontal="center" vertical="center"/>
    </xf>
    <xf numFmtId="4" fontId="4" fillId="0" borderId="12" xfId="62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74" fontId="4" fillId="0" borderId="0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16" fillId="0" borderId="10" xfId="53" applyFont="1" applyBorder="1" applyAlignment="1">
      <alignment horizontal="left" indent="8"/>
      <protection/>
    </xf>
    <xf numFmtId="190" fontId="10" fillId="0" borderId="23" xfId="54" applyNumberFormat="1" applyFont="1" applyBorder="1" applyAlignment="1">
      <alignment horizontal="center"/>
      <protection/>
    </xf>
    <xf numFmtId="0" fontId="10" fillId="0" borderId="27" xfId="54" applyFont="1" applyBorder="1">
      <alignment/>
      <protection/>
    </xf>
    <xf numFmtId="190" fontId="10" fillId="0" borderId="14" xfId="54" applyNumberFormat="1" applyFont="1" applyBorder="1" applyAlignment="1">
      <alignment horizontal="center"/>
      <protection/>
    </xf>
    <xf numFmtId="0" fontId="16" fillId="0" borderId="26" xfId="54" applyFont="1" applyBorder="1" applyAlignment="1">
      <alignment horizontal="center"/>
      <protection/>
    </xf>
    <xf numFmtId="2" fontId="21" fillId="0" borderId="27" xfId="54" applyNumberFormat="1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190" fontId="12" fillId="0" borderId="27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0" fontId="10" fillId="0" borderId="13" xfId="54" applyFont="1" applyBorder="1" applyAlignment="1">
      <alignment wrapText="1"/>
      <protection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7" fillId="0" borderId="2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7" xfId="0" applyFont="1" applyBorder="1" applyAlignment="1">
      <alignment wrapText="1"/>
    </xf>
    <xf numFmtId="190" fontId="12" fillId="0" borderId="24" xfId="0" applyNumberFormat="1" applyFont="1" applyBorder="1" applyAlignment="1">
      <alignment horizontal="center"/>
    </xf>
    <xf numFmtId="2" fontId="12" fillId="0" borderId="29" xfId="0" applyNumberFormat="1" applyFont="1" applyBorder="1" applyAlignment="1">
      <alignment/>
    </xf>
    <xf numFmtId="190" fontId="12" fillId="0" borderId="29" xfId="0" applyNumberFormat="1" applyFont="1" applyBorder="1" applyAlignment="1">
      <alignment/>
    </xf>
    <xf numFmtId="190" fontId="12" fillId="0" borderId="28" xfId="0" applyNumberFormat="1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4" xfId="0" applyFont="1" applyBorder="1" applyAlignment="1">
      <alignment horizontal="center"/>
    </xf>
    <xf numFmtId="190" fontId="12" fillId="0" borderId="24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 wrapText="1"/>
    </xf>
    <xf numFmtId="2" fontId="12" fillId="0" borderId="24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/>
    </xf>
    <xf numFmtId="190" fontId="12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justify" wrapText="1"/>
    </xf>
    <xf numFmtId="190" fontId="12" fillId="0" borderId="42" xfId="0" applyNumberFormat="1" applyFont="1" applyBorder="1" applyAlignment="1">
      <alignment horizontal="center"/>
    </xf>
    <xf numFmtId="190" fontId="12" fillId="0" borderId="43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 wrapText="1"/>
    </xf>
    <xf numFmtId="190" fontId="12" fillId="0" borderId="29" xfId="0" applyNumberFormat="1" applyFont="1" applyBorder="1" applyAlignment="1">
      <alignment horizontal="center"/>
    </xf>
    <xf numFmtId="0" fontId="12" fillId="0" borderId="27" xfId="0" applyFont="1" applyBorder="1" applyAlignment="1">
      <alignment wrapText="1"/>
    </xf>
    <xf numFmtId="0" fontId="12" fillId="0" borderId="20" xfId="0" applyFont="1" applyBorder="1" applyAlignment="1">
      <alignment horizontal="center"/>
    </xf>
    <xf numFmtId="190" fontId="12" fillId="0" borderId="20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/>
    </xf>
    <xf numFmtId="190" fontId="12" fillId="0" borderId="18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/>
    </xf>
    <xf numFmtId="190" fontId="14" fillId="0" borderId="32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2" fontId="12" fillId="0" borderId="42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0" fillId="0" borderId="26" xfId="0" applyFont="1" applyBorder="1" applyAlignment="1">
      <alignment wrapText="1"/>
    </xf>
    <xf numFmtId="0" fontId="4" fillId="0" borderId="22" xfId="0" applyFont="1" applyBorder="1" applyAlignment="1">
      <alignment wrapText="1"/>
    </xf>
    <xf numFmtId="2" fontId="10" fillId="0" borderId="23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73" fontId="10" fillId="0" borderId="13" xfId="0" applyNumberFormat="1" applyFont="1" applyBorder="1" applyAlignment="1">
      <alignment horizontal="left" wrapText="1"/>
    </xf>
    <xf numFmtId="4" fontId="4" fillId="0" borderId="14" xfId="62" applyNumberFormat="1" applyFont="1" applyBorder="1" applyAlignment="1">
      <alignment horizontal="center"/>
    </xf>
    <xf numFmtId="4" fontId="4" fillId="0" borderId="24" xfId="62" applyNumberFormat="1" applyFont="1" applyBorder="1" applyAlignment="1">
      <alignment horizontal="center"/>
    </xf>
    <xf numFmtId="4" fontId="4" fillId="0" borderId="23" xfId="62" applyNumberFormat="1" applyFont="1" applyBorder="1" applyAlignment="1">
      <alignment horizontal="center"/>
    </xf>
    <xf numFmtId="0" fontId="10" fillId="0" borderId="60" xfId="0" applyFont="1" applyBorder="1" applyAlignment="1">
      <alignment wrapText="1"/>
    </xf>
    <xf numFmtId="0" fontId="10" fillId="0" borderId="61" xfId="0" applyFont="1" applyBorder="1" applyAlignment="1">
      <alignment horizontal="center" wrapText="1"/>
    </xf>
    <xf numFmtId="2" fontId="4" fillId="0" borderId="62" xfId="0" applyNumberFormat="1" applyFont="1" applyBorder="1" applyAlignment="1">
      <alignment horizontal="center"/>
    </xf>
    <xf numFmtId="0" fontId="26" fillId="0" borderId="10" xfId="53" applyFont="1" applyBorder="1" applyAlignment="1">
      <alignment horizontal="left"/>
      <protection/>
    </xf>
    <xf numFmtId="0" fontId="20" fillId="0" borderId="10" xfId="53" applyFont="1" applyBorder="1" applyAlignment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20" fillId="0" borderId="26" xfId="53" applyFont="1" applyBorder="1">
      <alignment/>
      <protection/>
    </xf>
    <xf numFmtId="0" fontId="20" fillId="0" borderId="27" xfId="53" applyFont="1" applyBorder="1" applyAlignment="1">
      <alignment horizontal="center"/>
      <protection/>
    </xf>
    <xf numFmtId="4" fontId="9" fillId="0" borderId="27" xfId="0" applyNumberFormat="1" applyFont="1" applyBorder="1" applyAlignment="1">
      <alignment horizontal="center"/>
    </xf>
    <xf numFmtId="0" fontId="20" fillId="0" borderId="27" xfId="53" applyFont="1" applyBorder="1">
      <alignment/>
      <protection/>
    </xf>
    <xf numFmtId="0" fontId="26" fillId="0" borderId="27" xfId="53" applyFont="1" applyBorder="1">
      <alignment/>
      <protection/>
    </xf>
    <xf numFmtId="0" fontId="20" fillId="0" borderId="27" xfId="53" applyFont="1" applyBorder="1" applyAlignment="1">
      <alignment wrapText="1"/>
      <protection/>
    </xf>
    <xf numFmtId="0" fontId="20" fillId="0" borderId="26" xfId="53" applyFont="1" applyBorder="1" applyAlignment="1">
      <alignment wrapText="1"/>
      <protection/>
    </xf>
    <xf numFmtId="0" fontId="26" fillId="0" borderId="26" xfId="53" applyFont="1" applyBorder="1">
      <alignment/>
      <protection/>
    </xf>
    <xf numFmtId="0" fontId="26" fillId="0" borderId="26" xfId="53" applyFont="1" applyBorder="1" applyAlignment="1">
      <alignment wrapText="1"/>
      <protection/>
    </xf>
    <xf numFmtId="0" fontId="20" fillId="0" borderId="27" xfId="53" applyFont="1" applyBorder="1" applyAlignment="1">
      <alignment horizontal="center" wrapText="1"/>
      <protection/>
    </xf>
    <xf numFmtId="0" fontId="26" fillId="0" borderId="26" xfId="53" applyFont="1" applyBorder="1" applyAlignment="1">
      <alignment vertical="top" wrapText="1"/>
      <protection/>
    </xf>
    <xf numFmtId="0" fontId="26" fillId="0" borderId="26" xfId="53" applyFont="1" applyBorder="1" applyAlignment="1">
      <alignment horizontal="left" wrapText="1"/>
      <protection/>
    </xf>
    <xf numFmtId="0" fontId="26" fillId="0" borderId="27" xfId="53" applyFont="1" applyBorder="1" applyAlignment="1">
      <alignment horizontal="left" wrapText="1"/>
      <protection/>
    </xf>
    <xf numFmtId="0" fontId="26" fillId="0" borderId="26" xfId="53" applyFont="1" applyBorder="1" applyAlignment="1">
      <alignment horizontal="left"/>
      <protection/>
    </xf>
    <xf numFmtId="0" fontId="20" fillId="0" borderId="26" xfId="53" applyFont="1" applyBorder="1" applyAlignment="1">
      <alignment horizontal="left"/>
      <protection/>
    </xf>
    <xf numFmtId="0" fontId="26" fillId="0" borderId="14" xfId="53" applyFont="1" applyBorder="1" applyAlignment="1">
      <alignment horizontal="left" wrapText="1"/>
      <protection/>
    </xf>
    <xf numFmtId="0" fontId="20" fillId="0" borderId="14" xfId="53" applyFont="1" applyBorder="1" applyAlignment="1">
      <alignment horizontal="center"/>
      <protection/>
    </xf>
    <xf numFmtId="4" fontId="9" fillId="0" borderId="61" xfId="0" applyNumberFormat="1" applyFont="1" applyBorder="1" applyAlignment="1">
      <alignment horizontal="center"/>
    </xf>
    <xf numFmtId="0" fontId="10" fillId="0" borderId="12" xfId="53" applyFont="1" applyBorder="1" applyAlignment="1">
      <alignment wrapText="1"/>
      <protection/>
    </xf>
    <xf numFmtId="0" fontId="10" fillId="0" borderId="13" xfId="53" applyFont="1" applyBorder="1" applyAlignment="1">
      <alignment horizontal="center"/>
      <protection/>
    </xf>
    <xf numFmtId="0" fontId="10" fillId="0" borderId="14" xfId="53" applyFont="1" applyBorder="1" applyAlignment="1">
      <alignment wrapText="1"/>
      <protection/>
    </xf>
    <xf numFmtId="0" fontId="0" fillId="0" borderId="0" xfId="0" applyBorder="1" applyAlignment="1">
      <alignment/>
    </xf>
    <xf numFmtId="0" fontId="11" fillId="0" borderId="31" xfId="0" applyFont="1" applyBorder="1" applyAlignment="1">
      <alignment horizontal="center" vertical="center"/>
    </xf>
    <xf numFmtId="0" fontId="12" fillId="0" borderId="24" xfId="0" applyFont="1" applyBorder="1" applyAlignment="1">
      <alignment wrapText="1"/>
    </xf>
    <xf numFmtId="0" fontId="12" fillId="0" borderId="24" xfId="0" applyFont="1" applyBorder="1" applyAlignment="1">
      <alignment horizontal="center" wrapText="1"/>
    </xf>
    <xf numFmtId="190" fontId="12" fillId="0" borderId="14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6" xfId="0" applyFont="1" applyBorder="1" applyAlignment="1">
      <alignment horizontal="center"/>
    </xf>
    <xf numFmtId="0" fontId="16" fillId="0" borderId="22" xfId="54" applyFont="1" applyBorder="1" applyAlignment="1">
      <alignment horizontal="center"/>
      <protection/>
    </xf>
    <xf numFmtId="0" fontId="21" fillId="0" borderId="23" xfId="54" applyFont="1" applyBorder="1" applyAlignment="1">
      <alignment horizontal="center"/>
      <protection/>
    </xf>
    <xf numFmtId="0" fontId="10" fillId="0" borderId="27" xfId="54" applyFont="1" applyBorder="1" applyAlignment="1">
      <alignment horizontal="center" wrapText="1"/>
      <protection/>
    </xf>
    <xf numFmtId="9" fontId="66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66" fillId="0" borderId="0" xfId="0" applyFont="1" applyFill="1" applyAlignment="1">
      <alignment wrapText="1"/>
    </xf>
    <xf numFmtId="0" fontId="7" fillId="0" borderId="13" xfId="0" applyFont="1" applyBorder="1" applyAlignment="1">
      <alignment horizontal="center"/>
    </xf>
    <xf numFmtId="9" fontId="4" fillId="0" borderId="0" xfId="0" applyNumberFormat="1" applyFont="1" applyFill="1" applyAlignment="1">
      <alignment/>
    </xf>
    <xf numFmtId="190" fontId="66" fillId="0" borderId="12" xfId="0" applyNumberFormat="1" applyFont="1" applyBorder="1" applyAlignment="1">
      <alignment horizontal="center"/>
    </xf>
    <xf numFmtId="0" fontId="66" fillId="0" borderId="0" xfId="0" applyFont="1" applyFill="1" applyAlignment="1">
      <alignment/>
    </xf>
    <xf numFmtId="16" fontId="4" fillId="0" borderId="13" xfId="0" applyNumberFormat="1" applyFont="1" applyBorder="1" applyAlignment="1">
      <alignment/>
    </xf>
    <xf numFmtId="0" fontId="66" fillId="0" borderId="0" xfId="0" applyFont="1" applyAlignment="1">
      <alignment/>
    </xf>
    <xf numFmtId="2" fontId="66" fillId="0" borderId="0" xfId="0" applyNumberFormat="1" applyFont="1" applyAlignment="1">
      <alignment/>
    </xf>
    <xf numFmtId="0" fontId="7" fillId="0" borderId="25" xfId="0" applyFont="1" applyBorder="1" applyAlignment="1">
      <alignment horizontal="center"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" fontId="4" fillId="0" borderId="1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67" fillId="0" borderId="0" xfId="0" applyFont="1" applyBorder="1" applyAlignment="1">
      <alignment/>
    </xf>
    <xf numFmtId="4" fontId="4" fillId="0" borderId="2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21" fillId="0" borderId="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/>
    </xf>
    <xf numFmtId="14" fontId="4" fillId="0" borderId="15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190" fontId="12" fillId="0" borderId="63" xfId="0" applyNumberFormat="1" applyFont="1" applyBorder="1" applyAlignment="1">
      <alignment horizontal="center"/>
    </xf>
    <xf numFmtId="190" fontId="12" fillId="0" borderId="22" xfId="0" applyNumberFormat="1" applyFont="1" applyBorder="1" applyAlignment="1">
      <alignment horizontal="center"/>
    </xf>
    <xf numFmtId="190" fontId="12" fillId="0" borderId="26" xfId="0" applyNumberFormat="1" applyFont="1" applyBorder="1" applyAlignment="1">
      <alignment horizontal="center"/>
    </xf>
    <xf numFmtId="0" fontId="18" fillId="0" borderId="39" xfId="0" applyFont="1" applyBorder="1" applyAlignment="1">
      <alignment/>
    </xf>
    <xf numFmtId="0" fontId="18" fillId="0" borderId="63" xfId="0" applyFont="1" applyBorder="1" applyAlignment="1">
      <alignment/>
    </xf>
    <xf numFmtId="190" fontId="14" fillId="0" borderId="17" xfId="0" applyNumberFormat="1" applyFont="1" applyBorder="1" applyAlignment="1">
      <alignment horizontal="center"/>
    </xf>
    <xf numFmtId="0" fontId="18" fillId="0" borderId="49" xfId="0" applyFont="1" applyBorder="1" applyAlignment="1">
      <alignment/>
    </xf>
    <xf numFmtId="190" fontId="12" fillId="0" borderId="49" xfId="0" applyNumberFormat="1" applyFont="1" applyBorder="1" applyAlignment="1">
      <alignment/>
    </xf>
    <xf numFmtId="9" fontId="4" fillId="0" borderId="0" xfId="59" applyFont="1" applyAlignment="1">
      <alignment/>
    </xf>
    <xf numFmtId="0" fontId="10" fillId="0" borderId="61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justify" wrapText="1"/>
    </xf>
    <xf numFmtId="0" fontId="12" fillId="0" borderId="26" xfId="0" applyFont="1" applyBorder="1" applyAlignment="1">
      <alignment horizontal="center" wrapText="1"/>
    </xf>
    <xf numFmtId="2" fontId="12" fillId="0" borderId="44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/>
    </xf>
    <xf numFmtId="190" fontId="12" fillId="0" borderId="32" xfId="0" applyNumberFormat="1" applyFont="1" applyBorder="1" applyAlignment="1">
      <alignment/>
    </xf>
    <xf numFmtId="0" fontId="11" fillId="0" borderId="23" xfId="0" applyFont="1" applyBorder="1" applyAlignment="1">
      <alignment horizontal="justify" wrapText="1"/>
    </xf>
    <xf numFmtId="0" fontId="12" fillId="0" borderId="22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1" fillId="0" borderId="12" xfId="0" applyFont="1" applyBorder="1" applyAlignment="1">
      <alignment horizontal="justify" wrapText="1"/>
    </xf>
    <xf numFmtId="190" fontId="12" fillId="0" borderId="12" xfId="0" applyNumberFormat="1" applyFont="1" applyBorder="1" applyAlignment="1">
      <alignment/>
    </xf>
    <xf numFmtId="190" fontId="12" fillId="0" borderId="27" xfId="0" applyNumberFormat="1" applyFont="1" applyBorder="1" applyAlignment="1">
      <alignment/>
    </xf>
    <xf numFmtId="0" fontId="68" fillId="0" borderId="49" xfId="0" applyFont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27" xfId="0" applyFont="1" applyBorder="1" applyAlignment="1">
      <alignment vertical="center" wrapText="1"/>
    </xf>
    <xf numFmtId="0" fontId="69" fillId="0" borderId="27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4" xfId="0" applyFont="1" applyBorder="1" applyAlignment="1">
      <alignment vertical="center" wrapText="1"/>
    </xf>
    <xf numFmtId="0" fontId="69" fillId="0" borderId="14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68" fillId="0" borderId="40" xfId="0" applyFont="1" applyBorder="1" applyAlignment="1">
      <alignment vertical="center" wrapText="1"/>
    </xf>
    <xf numFmtId="0" fontId="69" fillId="0" borderId="4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9" fillId="0" borderId="0" xfId="0" applyFont="1" applyBorder="1" applyAlignment="1">
      <alignment horizontal="center" vertical="center" wrapText="1"/>
    </xf>
    <xf numFmtId="4" fontId="69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/>
    </xf>
    <xf numFmtId="0" fontId="10" fillId="0" borderId="15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10" fillId="0" borderId="23" xfId="54" applyFont="1" applyBorder="1" applyAlignment="1">
      <alignment horizontal="center" wrapText="1"/>
      <protection/>
    </xf>
    <xf numFmtId="2" fontId="70" fillId="0" borderId="0" xfId="54" applyNumberFormat="1" applyFont="1" applyBorder="1" applyAlignment="1">
      <alignment horizontal="center"/>
      <protection/>
    </xf>
    <xf numFmtId="0" fontId="10" fillId="0" borderId="42" xfId="0" applyFont="1" applyBorder="1" applyAlignment="1">
      <alignment wrapText="1"/>
    </xf>
    <xf numFmtId="2" fontId="2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2" fillId="0" borderId="13" xfId="0" applyFont="1" applyBorder="1" applyAlignment="1">
      <alignment horizontal="center" wrapText="1"/>
    </xf>
    <xf numFmtId="2" fontId="12" fillId="0" borderId="27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/>
    </xf>
    <xf numFmtId="190" fontId="12" fillId="0" borderId="44" xfId="0" applyNumberFormat="1" applyFont="1" applyBorder="1" applyAlignment="1">
      <alignment horizontal="center"/>
    </xf>
    <xf numFmtId="190" fontId="12" fillId="0" borderId="25" xfId="0" applyNumberFormat="1" applyFont="1" applyBorder="1" applyAlignment="1">
      <alignment horizontal="center"/>
    </xf>
    <xf numFmtId="0" fontId="11" fillId="0" borderId="26" xfId="0" applyFont="1" applyBorder="1" applyAlignment="1">
      <alignment horizontal="justify" wrapText="1"/>
    </xf>
    <xf numFmtId="0" fontId="11" fillId="0" borderId="26" xfId="0" applyFont="1" applyBorder="1" applyAlignment="1">
      <alignment horizontal="justify"/>
    </xf>
    <xf numFmtId="0" fontId="11" fillId="0" borderId="22" xfId="0" applyFont="1" applyBorder="1" applyAlignment="1">
      <alignment horizontal="justify" wrapText="1"/>
    </xf>
    <xf numFmtId="0" fontId="11" fillId="0" borderId="13" xfId="0" applyFont="1" applyBorder="1" applyAlignment="1">
      <alignment horizontal="justify" wrapText="1"/>
    </xf>
    <xf numFmtId="0" fontId="11" fillId="0" borderId="25" xfId="0" applyFont="1" applyBorder="1" applyAlignment="1">
      <alignment horizontal="justify" wrapText="1"/>
    </xf>
    <xf numFmtId="0" fontId="14" fillId="0" borderId="48" xfId="0" applyFont="1" applyBorder="1" applyAlignment="1">
      <alignment horizontal="center"/>
    </xf>
    <xf numFmtId="0" fontId="14" fillId="0" borderId="40" xfId="0" applyFont="1" applyBorder="1" applyAlignment="1">
      <alignment/>
    </xf>
    <xf numFmtId="0" fontId="14" fillId="0" borderId="47" xfId="0" applyFont="1" applyBorder="1" applyAlignment="1">
      <alignment horizontal="center"/>
    </xf>
    <xf numFmtId="190" fontId="14" fillId="0" borderId="40" xfId="0" applyNumberFormat="1" applyFont="1" applyBorder="1" applyAlignment="1">
      <alignment horizontal="center"/>
    </xf>
    <xf numFmtId="190" fontId="14" fillId="0" borderId="47" xfId="0" applyNumberFormat="1" applyFont="1" applyBorder="1" applyAlignment="1">
      <alignment horizontal="center"/>
    </xf>
    <xf numFmtId="2" fontId="12" fillId="0" borderId="64" xfId="0" applyNumberFormat="1" applyFont="1" applyBorder="1" applyAlignment="1">
      <alignment horizontal="center"/>
    </xf>
    <xf numFmtId="2" fontId="12" fillId="0" borderId="47" xfId="0" applyNumberFormat="1" applyFont="1" applyBorder="1" applyAlignment="1">
      <alignment/>
    </xf>
    <xf numFmtId="190" fontId="12" fillId="0" borderId="47" xfId="0" applyNumberFormat="1" applyFont="1" applyBorder="1" applyAlignment="1">
      <alignment/>
    </xf>
    <xf numFmtId="190" fontId="12" fillId="0" borderId="47" xfId="0" applyNumberFormat="1" applyFont="1" applyBorder="1" applyAlignment="1">
      <alignment horizontal="center"/>
    </xf>
    <xf numFmtId="190" fontId="12" fillId="0" borderId="40" xfId="0" applyNumberFormat="1" applyFont="1" applyBorder="1" applyAlignment="1">
      <alignment horizontal="center"/>
    </xf>
    <xf numFmtId="190" fontId="12" fillId="0" borderId="19" xfId="0" applyNumberFormat="1" applyFont="1" applyBorder="1" applyAlignment="1">
      <alignment horizontal="center"/>
    </xf>
    <xf numFmtId="0" fontId="12" fillId="0" borderId="14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4" fillId="0" borderId="27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190" fontId="10" fillId="0" borderId="43" xfId="0" applyNumberFormat="1" applyFont="1" applyBorder="1" applyAlignment="1">
      <alignment horizontal="center"/>
    </xf>
    <xf numFmtId="190" fontId="10" fillId="0" borderId="27" xfId="54" applyNumberFormat="1" applyFont="1" applyBorder="1" applyAlignment="1">
      <alignment horizontal="center"/>
      <protection/>
    </xf>
    <xf numFmtId="0" fontId="10" fillId="0" borderId="22" xfId="54" applyFont="1" applyBorder="1" applyAlignment="1">
      <alignment horizontal="left" wrapText="1"/>
      <protection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4" fillId="0" borderId="14" xfId="0" applyFont="1" applyBorder="1" applyAlignment="1">
      <alignment wrapText="1"/>
    </xf>
    <xf numFmtId="0" fontId="10" fillId="0" borderId="22" xfId="54" applyFont="1" applyBorder="1" applyAlignment="1">
      <alignment wrapText="1"/>
      <protection/>
    </xf>
    <xf numFmtId="0" fontId="10" fillId="0" borderId="12" xfId="54" applyFont="1" applyBorder="1" applyAlignment="1">
      <alignment horizontal="center" wrapText="1"/>
      <protection/>
    </xf>
    <xf numFmtId="0" fontId="10" fillId="0" borderId="26" xfId="54" applyFont="1" applyBorder="1" applyAlignment="1">
      <alignment wrapText="1"/>
      <protection/>
    </xf>
    <xf numFmtId="0" fontId="10" fillId="0" borderId="12" xfId="54" applyFont="1" applyBorder="1" applyAlignment="1">
      <alignment wrapText="1"/>
      <protection/>
    </xf>
    <xf numFmtId="0" fontId="10" fillId="0" borderId="27" xfId="54" applyFont="1" applyBorder="1" applyAlignment="1">
      <alignment horizontal="left" wrapText="1"/>
      <protection/>
    </xf>
    <xf numFmtId="0" fontId="10" fillId="0" borderId="44" xfId="54" applyFont="1" applyBorder="1" applyAlignment="1">
      <alignment horizontal="center" wrapText="1"/>
      <protection/>
    </xf>
    <xf numFmtId="0" fontId="4" fillId="0" borderId="0" xfId="0" applyFont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0" fontId="4" fillId="0" borderId="49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10" fillId="0" borderId="14" xfId="0" applyFont="1" applyBorder="1" applyAlignment="1">
      <alignment wrapText="1"/>
    </xf>
    <xf numFmtId="0" fontId="10" fillId="0" borderId="2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10" fillId="0" borderId="23" xfId="0" applyFont="1" applyBorder="1" applyAlignment="1">
      <alignment horizontal="center"/>
    </xf>
    <xf numFmtId="0" fontId="10" fillId="0" borderId="27" xfId="0" applyFont="1" applyBorder="1" applyAlignment="1">
      <alignment horizontal="justify" vertical="top" wrapText="1"/>
    </xf>
    <xf numFmtId="190" fontId="10" fillId="0" borderId="27" xfId="0" applyNumberFormat="1" applyFont="1" applyBorder="1" applyAlignment="1">
      <alignment horizontal="center"/>
    </xf>
    <xf numFmtId="0" fontId="10" fillId="0" borderId="12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center"/>
    </xf>
    <xf numFmtId="190" fontId="10" fillId="0" borderId="24" xfId="0" applyNumberFormat="1" applyFont="1" applyBorder="1" applyAlignment="1">
      <alignment horizontal="center"/>
    </xf>
    <xf numFmtId="0" fontId="10" fillId="0" borderId="23" xfId="0" applyFont="1" applyBorder="1" applyAlignment="1">
      <alignment horizontal="justify" vertical="top" wrapText="1"/>
    </xf>
    <xf numFmtId="190" fontId="10" fillId="0" borderId="23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0" fontId="69" fillId="33" borderId="10" xfId="0" applyFont="1" applyFill="1" applyBorder="1" applyAlignment="1">
      <alignment/>
    </xf>
    <xf numFmtId="4" fontId="69" fillId="0" borderId="10" xfId="0" applyNumberFormat="1" applyFont="1" applyBorder="1" applyAlignment="1">
      <alignment vertical="center"/>
    </xf>
    <xf numFmtId="0" fontId="69" fillId="33" borderId="27" xfId="0" applyFont="1" applyFill="1" applyBorder="1" applyAlignment="1">
      <alignment/>
    </xf>
    <xf numFmtId="4" fontId="69" fillId="0" borderId="27" xfId="0" applyNumberFormat="1" applyFont="1" applyBorder="1" applyAlignment="1">
      <alignment vertical="center"/>
    </xf>
    <xf numFmtId="0" fontId="68" fillId="33" borderId="27" xfId="0" applyFont="1" applyFill="1" applyBorder="1" applyAlignment="1">
      <alignment/>
    </xf>
    <xf numFmtId="0" fontId="68" fillId="33" borderId="27" xfId="0" applyFont="1" applyFill="1" applyBorder="1" applyAlignment="1">
      <alignment wrapText="1"/>
    </xf>
    <xf numFmtId="0" fontId="68" fillId="33" borderId="27" xfId="0" applyFont="1" applyFill="1" applyBorder="1" applyAlignment="1">
      <alignment vertical="center" wrapText="1"/>
    </xf>
    <xf numFmtId="0" fontId="68" fillId="33" borderId="14" xfId="0" applyFont="1" applyFill="1" applyBorder="1" applyAlignment="1">
      <alignment vertical="center" wrapText="1"/>
    </xf>
    <xf numFmtId="4" fontId="69" fillId="0" borderId="14" xfId="0" applyNumberFormat="1" applyFont="1" applyBorder="1" applyAlignment="1">
      <alignment vertical="center"/>
    </xf>
    <xf numFmtId="0" fontId="68" fillId="33" borderId="10" xfId="0" applyFont="1" applyFill="1" applyBorder="1" applyAlignment="1">
      <alignment vertical="center" wrapText="1"/>
    </xf>
    <xf numFmtId="0" fontId="68" fillId="33" borderId="27" xfId="0" applyFont="1" applyFill="1" applyBorder="1" applyAlignment="1">
      <alignment horizontal="left" vertical="center" wrapText="1"/>
    </xf>
    <xf numFmtId="0" fontId="68" fillId="33" borderId="26" xfId="0" applyFont="1" applyFill="1" applyBorder="1" applyAlignment="1">
      <alignment wrapText="1"/>
    </xf>
    <xf numFmtId="0" fontId="68" fillId="0" borderId="23" xfId="0" applyFont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/>
    </xf>
    <xf numFmtId="4" fontId="69" fillId="0" borderId="40" xfId="0" applyNumberFormat="1" applyFont="1" applyBorder="1" applyAlignment="1">
      <alignment horizontal="right" vertical="center" wrapText="1"/>
    </xf>
    <xf numFmtId="4" fontId="69" fillId="0" borderId="14" xfId="0" applyNumberFormat="1" applyFont="1" applyBorder="1" applyAlignment="1">
      <alignment horizontal="right" vertical="center" wrapText="1"/>
    </xf>
    <xf numFmtId="190" fontId="10" fillId="0" borderId="14" xfId="0" applyNumberFormat="1" applyFont="1" applyBorder="1" applyAlignment="1">
      <alignment horizontal="center"/>
    </xf>
    <xf numFmtId="0" fontId="23" fillId="0" borderId="0" xfId="0" applyFont="1" applyAlignment="1">
      <alignment/>
    </xf>
    <xf numFmtId="2" fontId="23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62" xfId="0" applyFont="1" applyBorder="1" applyAlignment="1">
      <alignment wrapText="1"/>
    </xf>
    <xf numFmtId="0" fontId="16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/>
    </xf>
    <xf numFmtId="0" fontId="10" fillId="0" borderId="16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justify"/>
    </xf>
    <xf numFmtId="0" fontId="10" fillId="0" borderId="17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190" fontId="10" fillId="0" borderId="27" xfId="0" applyNumberFormat="1" applyFont="1" applyBorder="1" applyAlignment="1">
      <alignment horizontal="center" vertical="center" wrapText="1"/>
    </xf>
    <xf numFmtId="190" fontId="10" fillId="0" borderId="62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90" fontId="12" fillId="0" borderId="24" xfId="0" applyNumberFormat="1" applyFont="1" applyBorder="1" applyAlignment="1">
      <alignment/>
    </xf>
    <xf numFmtId="0" fontId="12" fillId="0" borderId="61" xfId="0" applyFont="1" applyBorder="1" applyAlignment="1">
      <alignment horizontal="center"/>
    </xf>
    <xf numFmtId="190" fontId="12" fillId="0" borderId="61" xfId="0" applyNumberFormat="1" applyFont="1" applyBorder="1" applyAlignment="1">
      <alignment horizontal="center"/>
    </xf>
    <xf numFmtId="2" fontId="12" fillId="0" borderId="61" xfId="0" applyNumberFormat="1" applyFont="1" applyBorder="1" applyAlignment="1">
      <alignment horizontal="center"/>
    </xf>
    <xf numFmtId="2" fontId="12" fillId="0" borderId="61" xfId="0" applyNumberFormat="1" applyFont="1" applyBorder="1" applyAlignment="1">
      <alignment/>
    </xf>
    <xf numFmtId="190" fontId="12" fillId="0" borderId="61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21" fillId="0" borderId="0" xfId="0" applyFont="1" applyAlignment="1">
      <alignment horizontal="justify"/>
    </xf>
    <xf numFmtId="0" fontId="0" fillId="0" borderId="0" xfId="0" applyAlignment="1">
      <alignment/>
    </xf>
    <xf numFmtId="0" fontId="21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wrapText="1"/>
    </xf>
    <xf numFmtId="0" fontId="10" fillId="0" borderId="0" xfId="0" applyFont="1" applyBorder="1" applyAlignment="1">
      <alignment wrapText="1"/>
    </xf>
    <xf numFmtId="0" fontId="4" fillId="0" borderId="0" xfId="0" applyFont="1" applyAlignment="1">
      <alignment horizontal="justify" wrapText="1"/>
    </xf>
    <xf numFmtId="0" fontId="16" fillId="0" borderId="20" xfId="0" applyFont="1" applyBorder="1" applyAlignment="1">
      <alignment horizontal="right"/>
    </xf>
    <xf numFmtId="0" fontId="10" fillId="0" borderId="39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 wrapText="1"/>
    </xf>
    <xf numFmtId="0" fontId="71" fillId="33" borderId="39" xfId="0" applyFont="1" applyFill="1" applyBorder="1" applyAlignment="1">
      <alignment horizontal="left" vertical="center" wrapText="1"/>
    </xf>
    <xf numFmtId="0" fontId="71" fillId="33" borderId="63" xfId="0" applyFont="1" applyFill="1" applyBorder="1" applyAlignment="1">
      <alignment horizontal="left" vertical="center" wrapText="1"/>
    </xf>
    <xf numFmtId="0" fontId="71" fillId="33" borderId="38" xfId="0" applyFont="1" applyFill="1" applyBorder="1" applyAlignment="1">
      <alignment horizontal="left" vertical="center" wrapText="1"/>
    </xf>
    <xf numFmtId="0" fontId="72" fillId="33" borderId="39" xfId="0" applyFont="1" applyFill="1" applyBorder="1" applyAlignment="1">
      <alignment horizontal="left" vertical="center" wrapText="1"/>
    </xf>
    <xf numFmtId="0" fontId="72" fillId="33" borderId="63" xfId="0" applyFont="1" applyFill="1" applyBorder="1" applyAlignment="1">
      <alignment horizontal="left" vertical="center" wrapText="1"/>
    </xf>
    <xf numFmtId="0" fontId="72" fillId="33" borderId="38" xfId="0" applyFont="1" applyFill="1" applyBorder="1" applyAlignment="1">
      <alignment horizontal="left" vertical="center" wrapText="1"/>
    </xf>
    <xf numFmtId="0" fontId="10" fillId="0" borderId="0" xfId="54" applyFont="1" applyAlignment="1">
      <alignment horizontal="left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8" fillId="0" borderId="39" xfId="0" applyFont="1" applyBorder="1" applyAlignment="1">
      <alignment horizontal="left"/>
    </xf>
    <xf numFmtId="0" fontId="18" fillId="0" borderId="63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9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12" fillId="0" borderId="24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0</xdr:rowOff>
    </xdr:from>
    <xdr:to>
      <xdr:col>0</xdr:col>
      <xdr:colOff>19050</xdr:colOff>
      <xdr:row>72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7811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19050</xdr:colOff>
      <xdr:row>71</xdr:row>
      <xdr:rowOff>0</xdr:rowOff>
    </xdr:to>
    <xdr:sp>
      <xdr:nvSpPr>
        <xdr:cNvPr id="2" name="AutoShape 1"/>
        <xdr:cNvSpPr>
          <a:spLocks/>
        </xdr:cNvSpPr>
      </xdr:nvSpPr>
      <xdr:spPr>
        <a:xfrm>
          <a:off x="0" y="17440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19050</xdr:colOff>
      <xdr:row>71</xdr:row>
      <xdr:rowOff>0</xdr:rowOff>
    </xdr:to>
    <xdr:sp>
      <xdr:nvSpPr>
        <xdr:cNvPr id="3" name="AutoShape 2"/>
        <xdr:cNvSpPr>
          <a:spLocks/>
        </xdr:cNvSpPr>
      </xdr:nvSpPr>
      <xdr:spPr>
        <a:xfrm>
          <a:off x="0" y="17440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19050</xdr:colOff>
      <xdr:row>72</xdr:row>
      <xdr:rowOff>0</xdr:rowOff>
    </xdr:to>
    <xdr:sp>
      <xdr:nvSpPr>
        <xdr:cNvPr id="4" name="AutoShape 1"/>
        <xdr:cNvSpPr>
          <a:spLocks/>
        </xdr:cNvSpPr>
      </xdr:nvSpPr>
      <xdr:spPr>
        <a:xfrm>
          <a:off x="0" y="17811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19050</xdr:colOff>
      <xdr:row>72</xdr:row>
      <xdr:rowOff>0</xdr:rowOff>
    </xdr:to>
    <xdr:sp>
      <xdr:nvSpPr>
        <xdr:cNvPr id="5" name="AutoShape 1"/>
        <xdr:cNvSpPr>
          <a:spLocks/>
        </xdr:cNvSpPr>
      </xdr:nvSpPr>
      <xdr:spPr>
        <a:xfrm>
          <a:off x="0" y="17811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19050</xdr:colOff>
      <xdr:row>71</xdr:row>
      <xdr:rowOff>0</xdr:rowOff>
    </xdr:to>
    <xdr:sp>
      <xdr:nvSpPr>
        <xdr:cNvPr id="6" name="AutoShape 1"/>
        <xdr:cNvSpPr>
          <a:spLocks/>
        </xdr:cNvSpPr>
      </xdr:nvSpPr>
      <xdr:spPr>
        <a:xfrm>
          <a:off x="0" y="17440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19050</xdr:colOff>
      <xdr:row>71</xdr:row>
      <xdr:rowOff>0</xdr:rowOff>
    </xdr:to>
    <xdr:sp>
      <xdr:nvSpPr>
        <xdr:cNvPr id="7" name="AutoShape 2"/>
        <xdr:cNvSpPr>
          <a:spLocks/>
        </xdr:cNvSpPr>
      </xdr:nvSpPr>
      <xdr:spPr>
        <a:xfrm>
          <a:off x="0" y="17440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19050</xdr:colOff>
      <xdr:row>72</xdr:row>
      <xdr:rowOff>0</xdr:rowOff>
    </xdr:to>
    <xdr:sp>
      <xdr:nvSpPr>
        <xdr:cNvPr id="8" name="AutoShape 1"/>
        <xdr:cNvSpPr>
          <a:spLocks/>
        </xdr:cNvSpPr>
      </xdr:nvSpPr>
      <xdr:spPr>
        <a:xfrm>
          <a:off x="0" y="17811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5.875" style="30" customWidth="1"/>
    <col min="2" max="2" width="80.00390625" style="30" customWidth="1"/>
    <col min="3" max="3" width="20.25390625" style="30" customWidth="1"/>
    <col min="4" max="16384" width="9.125" style="30" customWidth="1"/>
  </cols>
  <sheetData>
    <row r="1" ht="15.75">
      <c r="A1" s="45" t="s">
        <v>498</v>
      </c>
    </row>
    <row r="2" ht="15.75">
      <c r="A2" s="45"/>
    </row>
    <row r="4" spans="1:2" ht="15.75">
      <c r="A4" s="47" t="s">
        <v>24</v>
      </c>
      <c r="B4" s="134" t="s">
        <v>264</v>
      </c>
    </row>
    <row r="5" spans="1:2" ht="15.75">
      <c r="A5" s="49" t="s">
        <v>25</v>
      </c>
      <c r="B5" s="85" t="s">
        <v>23</v>
      </c>
    </row>
    <row r="6" spans="1:2" ht="15.75">
      <c r="A6" s="608" t="s">
        <v>78</v>
      </c>
      <c r="B6" s="609" t="s">
        <v>26</v>
      </c>
    </row>
    <row r="7" spans="1:2" ht="15.75">
      <c r="A7" s="52"/>
      <c r="B7" s="86" t="s">
        <v>840</v>
      </c>
    </row>
    <row r="8" spans="1:2" ht="15.75">
      <c r="A8" s="52"/>
      <c r="B8" s="86" t="s">
        <v>841</v>
      </c>
    </row>
    <row r="9" spans="1:2" ht="15.75">
      <c r="A9" s="173" t="s">
        <v>77</v>
      </c>
      <c r="B9" s="190" t="s">
        <v>842</v>
      </c>
    </row>
    <row r="10" spans="1:2" ht="15.75">
      <c r="A10" s="162"/>
      <c r="B10" s="191" t="s">
        <v>843</v>
      </c>
    </row>
    <row r="11" spans="1:2" ht="15.75">
      <c r="A11" s="52" t="s">
        <v>27</v>
      </c>
      <c r="B11" s="86" t="s">
        <v>842</v>
      </c>
    </row>
    <row r="12" spans="1:2" ht="15.75">
      <c r="A12" s="52"/>
      <c r="B12" s="86" t="s">
        <v>844</v>
      </c>
    </row>
    <row r="13" spans="1:2" ht="15.75">
      <c r="A13" s="52"/>
      <c r="B13" s="86" t="s">
        <v>28</v>
      </c>
    </row>
    <row r="14" spans="1:2" ht="15.75">
      <c r="A14" s="52"/>
      <c r="B14" s="86" t="s">
        <v>29</v>
      </c>
    </row>
    <row r="15" spans="1:2" ht="15.75">
      <c r="A15" s="52"/>
      <c r="B15" s="86" t="s">
        <v>30</v>
      </c>
    </row>
    <row r="16" spans="1:2" ht="15.75">
      <c r="A16" s="173" t="s">
        <v>79</v>
      </c>
      <c r="B16" s="190" t="s">
        <v>842</v>
      </c>
    </row>
    <row r="17" spans="1:2" ht="15.75">
      <c r="A17" s="52"/>
      <c r="B17" s="86" t="s">
        <v>845</v>
      </c>
    </row>
    <row r="18" spans="1:2" ht="15.75">
      <c r="A18" s="162"/>
      <c r="B18" s="191" t="s">
        <v>846</v>
      </c>
    </row>
    <row r="19" spans="1:2" ht="15.75">
      <c r="A19" s="52" t="s">
        <v>154</v>
      </c>
      <c r="B19" s="86" t="s">
        <v>31</v>
      </c>
    </row>
    <row r="20" spans="1:2" ht="31.5">
      <c r="A20" s="172" t="s">
        <v>360</v>
      </c>
      <c r="B20" s="307" t="s">
        <v>367</v>
      </c>
    </row>
    <row r="21" spans="1:2" ht="15.75">
      <c r="A21" s="172" t="s">
        <v>32</v>
      </c>
      <c r="B21" s="192" t="s">
        <v>833</v>
      </c>
    </row>
    <row r="22" spans="1:2" ht="15.75">
      <c r="A22" s="52" t="s">
        <v>236</v>
      </c>
      <c r="B22" s="86" t="s">
        <v>33</v>
      </c>
    </row>
    <row r="23" spans="1:2" ht="15.75">
      <c r="A23" s="172" t="s">
        <v>237</v>
      </c>
      <c r="B23" s="192" t="s">
        <v>34</v>
      </c>
    </row>
    <row r="24" spans="1:2" ht="15.75">
      <c r="A24" s="172" t="s">
        <v>238</v>
      </c>
      <c r="B24" s="192" t="s">
        <v>35</v>
      </c>
    </row>
    <row r="25" spans="1:2" ht="15.75">
      <c r="A25" s="173" t="s">
        <v>239</v>
      </c>
      <c r="B25" s="525" t="s">
        <v>834</v>
      </c>
    </row>
    <row r="26" spans="1:2" ht="15.75">
      <c r="A26" s="172" t="s">
        <v>109</v>
      </c>
      <c r="B26" s="192" t="s">
        <v>36</v>
      </c>
    </row>
    <row r="27" spans="1:2" ht="15.75">
      <c r="A27" s="172" t="s">
        <v>140</v>
      </c>
      <c r="B27" s="192" t="s">
        <v>37</v>
      </c>
    </row>
    <row r="28" spans="1:2" ht="15.75">
      <c r="A28" s="172" t="s">
        <v>241</v>
      </c>
      <c r="B28" s="192" t="s">
        <v>38</v>
      </c>
    </row>
    <row r="29" spans="1:2" ht="15.75">
      <c r="A29" s="172" t="s">
        <v>497</v>
      </c>
      <c r="B29" s="192" t="s">
        <v>835</v>
      </c>
    </row>
    <row r="30" spans="1:2" ht="15.75">
      <c r="A30" s="172" t="s">
        <v>1</v>
      </c>
      <c r="B30" s="192" t="s">
        <v>39</v>
      </c>
    </row>
    <row r="31" spans="1:2" ht="15.75">
      <c r="A31" s="172" t="s">
        <v>98</v>
      </c>
      <c r="B31" s="192" t="s">
        <v>40</v>
      </c>
    </row>
    <row r="32" spans="1:2" ht="15.75">
      <c r="A32" s="172" t="s">
        <v>132</v>
      </c>
      <c r="B32" s="307" t="s">
        <v>836</v>
      </c>
    </row>
    <row r="33" spans="1:2" ht="15.75">
      <c r="A33" s="172" t="s">
        <v>17</v>
      </c>
      <c r="B33" s="192" t="s">
        <v>837</v>
      </c>
    </row>
    <row r="34" spans="1:2" ht="15.75" hidden="1">
      <c r="A34" s="57" t="s">
        <v>605</v>
      </c>
      <c r="B34" s="86" t="s">
        <v>41</v>
      </c>
    </row>
    <row r="35" spans="1:2" ht="15.75" hidden="1">
      <c r="A35" s="173" t="s">
        <v>606</v>
      </c>
      <c r="B35" s="86" t="s">
        <v>42</v>
      </c>
    </row>
    <row r="36" spans="1:2" ht="15.75">
      <c r="A36" s="488" t="s">
        <v>11</v>
      </c>
      <c r="B36" s="610" t="s">
        <v>838</v>
      </c>
    </row>
    <row r="47" ht="27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" sqref="A1:IV16384"/>
    </sheetView>
  </sheetViews>
  <sheetFormatPr defaultColWidth="8.875" defaultRowHeight="15" customHeight="1"/>
  <cols>
    <col min="1" max="1" width="77.375" style="10" customWidth="1"/>
    <col min="2" max="2" width="14.75390625" style="18" customWidth="1"/>
    <col min="3" max="3" width="14.875" style="106" customWidth="1"/>
    <col min="4" max="4" width="15.875" style="10" customWidth="1"/>
    <col min="5" max="5" width="9.125" style="10" customWidth="1"/>
    <col min="6" max="16384" width="8.875" style="10" customWidth="1"/>
  </cols>
  <sheetData>
    <row r="1" ht="15" customHeight="1">
      <c r="A1" s="12" t="s">
        <v>288</v>
      </c>
    </row>
    <row r="2" ht="15" customHeight="1">
      <c r="A2" s="56" t="s">
        <v>289</v>
      </c>
    </row>
    <row r="3" spans="1:2" ht="15" customHeight="1">
      <c r="A3" s="26"/>
      <c r="B3" s="23"/>
    </row>
    <row r="4" spans="1:2" ht="15" customHeight="1">
      <c r="A4" s="26"/>
      <c r="B4" s="23" t="s">
        <v>237</v>
      </c>
    </row>
    <row r="5" spans="1:2" ht="15" customHeight="1">
      <c r="A5" s="15" t="s">
        <v>290</v>
      </c>
      <c r="B5" s="13" t="s">
        <v>245</v>
      </c>
    </row>
    <row r="6" spans="1:2" ht="15" customHeight="1">
      <c r="A6" s="6"/>
      <c r="B6" s="14" t="s">
        <v>7</v>
      </c>
    </row>
    <row r="7" spans="1:2" ht="15" customHeight="1">
      <c r="A7" s="168" t="s">
        <v>291</v>
      </c>
      <c r="B7" s="167"/>
    </row>
    <row r="8" spans="1:5" ht="15" customHeight="1">
      <c r="A8" s="169" t="s">
        <v>380</v>
      </c>
      <c r="B8" s="122">
        <v>445</v>
      </c>
      <c r="C8" s="105"/>
      <c r="D8" s="19"/>
      <c r="E8" s="19"/>
    </row>
    <row r="9" spans="1:5" ht="15" customHeight="1">
      <c r="A9" s="123" t="s">
        <v>169</v>
      </c>
      <c r="B9" s="170">
        <v>186</v>
      </c>
      <c r="C9" s="105"/>
      <c r="D9" s="20"/>
      <c r="E9" s="19"/>
    </row>
    <row r="10" spans="1:5" ht="15" customHeight="1">
      <c r="A10" s="123" t="s">
        <v>292</v>
      </c>
      <c r="B10" s="170">
        <v>170</v>
      </c>
      <c r="C10" s="105"/>
      <c r="D10" s="20"/>
      <c r="E10" s="19"/>
    </row>
    <row r="11" spans="1:5" ht="15" customHeight="1">
      <c r="A11" s="123" t="s">
        <v>293</v>
      </c>
      <c r="B11" s="170">
        <v>212</v>
      </c>
      <c r="C11" s="105"/>
      <c r="D11" s="19"/>
      <c r="E11" s="19"/>
    </row>
    <row r="12" spans="1:5" ht="15" customHeight="1">
      <c r="A12" s="123" t="s">
        <v>294</v>
      </c>
      <c r="B12" s="170">
        <v>85</v>
      </c>
      <c r="C12" s="105"/>
      <c r="D12" s="20"/>
      <c r="E12" s="19"/>
    </row>
    <row r="13" spans="1:5" ht="15" customHeight="1">
      <c r="A13" s="124" t="s">
        <v>295</v>
      </c>
      <c r="B13" s="121">
        <v>90</v>
      </c>
      <c r="C13" s="105"/>
      <c r="D13" s="20"/>
      <c r="E13" s="19"/>
    </row>
    <row r="14" spans="1:2" ht="15" customHeight="1">
      <c r="A14" s="171" t="s">
        <v>296</v>
      </c>
      <c r="B14" s="167"/>
    </row>
    <row r="15" spans="1:2" ht="15" customHeight="1">
      <c r="A15" s="116" t="s">
        <v>297</v>
      </c>
      <c r="B15" s="122">
        <v>424</v>
      </c>
    </row>
    <row r="16" spans="1:2" ht="15" customHeight="1">
      <c r="A16" s="123" t="s">
        <v>298</v>
      </c>
      <c r="B16" s="170">
        <v>742</v>
      </c>
    </row>
    <row r="17" spans="1:2" ht="15" customHeight="1">
      <c r="A17" s="123" t="s">
        <v>299</v>
      </c>
      <c r="B17" s="170">
        <v>339</v>
      </c>
    </row>
    <row r="18" spans="1:2" ht="15" customHeight="1">
      <c r="A18" s="123" t="s">
        <v>300</v>
      </c>
      <c r="B18" s="170">
        <v>186</v>
      </c>
    </row>
    <row r="19" spans="1:2" ht="15" customHeight="1">
      <c r="A19" s="123" t="s">
        <v>301</v>
      </c>
      <c r="B19" s="170">
        <v>106</v>
      </c>
    </row>
    <row r="20" spans="1:2" ht="15" customHeight="1">
      <c r="A20" s="116" t="s">
        <v>860</v>
      </c>
      <c r="B20" s="122">
        <v>477</v>
      </c>
    </row>
    <row r="21" spans="1:2" ht="32.25" customHeight="1">
      <c r="A21" s="577" t="s">
        <v>861</v>
      </c>
      <c r="B21" s="170">
        <v>403</v>
      </c>
    </row>
    <row r="22" spans="1:2" ht="31.5" customHeight="1">
      <c r="A22" s="576" t="s">
        <v>862</v>
      </c>
      <c r="B22" s="122">
        <v>933</v>
      </c>
    </row>
    <row r="23" spans="1:2" ht="33" customHeight="1">
      <c r="A23" s="576" t="s">
        <v>863</v>
      </c>
      <c r="B23" s="122">
        <v>1802</v>
      </c>
    </row>
    <row r="24" spans="1:2" ht="15" customHeight="1">
      <c r="A24" s="124" t="s">
        <v>864</v>
      </c>
      <c r="B24" s="121">
        <v>742</v>
      </c>
    </row>
    <row r="25" spans="1:2" ht="15" customHeight="1">
      <c r="A25" s="174" t="s">
        <v>302</v>
      </c>
      <c r="B25" s="167"/>
    </row>
    <row r="26" spans="1:2" ht="15" customHeight="1">
      <c r="A26" s="3" t="s">
        <v>303</v>
      </c>
      <c r="B26" s="70"/>
    </row>
    <row r="27" spans="1:2" ht="15" customHeight="1">
      <c r="A27" s="116" t="s">
        <v>304</v>
      </c>
      <c r="B27" s="122">
        <v>0.34</v>
      </c>
    </row>
    <row r="28" spans="1:2" ht="15" customHeight="1">
      <c r="A28" s="6" t="s">
        <v>305</v>
      </c>
      <c r="B28" s="70"/>
    </row>
    <row r="29" spans="1:2" ht="15" customHeight="1">
      <c r="A29" s="17" t="s">
        <v>306</v>
      </c>
      <c r="B29" s="107">
        <v>0.34</v>
      </c>
    </row>
    <row r="35" spans="1:2" ht="15" customHeight="1">
      <c r="A35" s="19"/>
      <c r="B35" s="9"/>
    </row>
    <row r="36" ht="15" customHeight="1">
      <c r="B36" s="10"/>
    </row>
  </sheetData>
  <sheetProtection/>
  <printOptions/>
  <pageMargins left="0.7874015748031497" right="0" top="0.5905511811023623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C32" sqref="C32"/>
    </sheetView>
  </sheetViews>
  <sheetFormatPr defaultColWidth="8.875" defaultRowHeight="12.75"/>
  <cols>
    <col min="1" max="1" width="81.125" style="10" customWidth="1"/>
    <col min="2" max="2" width="14.25390625" style="10" customWidth="1"/>
    <col min="3" max="3" width="15.75390625" style="10" customWidth="1"/>
    <col min="4" max="4" width="15.125" style="10" customWidth="1"/>
    <col min="5" max="5" width="9.125" style="10" customWidth="1"/>
    <col min="6" max="16384" width="8.875" style="10" customWidth="1"/>
  </cols>
  <sheetData>
    <row r="1" spans="1:2" ht="15.75">
      <c r="A1" s="126" t="s">
        <v>307</v>
      </c>
      <c r="B1" s="126"/>
    </row>
    <row r="2" spans="1:2" ht="15.75">
      <c r="A2" s="126" t="s">
        <v>308</v>
      </c>
      <c r="B2" s="126"/>
    </row>
    <row r="3" spans="1:2" ht="15.75">
      <c r="A3" s="26" t="s">
        <v>75</v>
      </c>
      <c r="B3" s="126"/>
    </row>
    <row r="4" spans="2:4" ht="15.75">
      <c r="B4" s="21" t="s">
        <v>238</v>
      </c>
      <c r="C4" s="19"/>
      <c r="D4" s="19"/>
    </row>
    <row r="5" spans="1:4" ht="15.75">
      <c r="A5" s="15" t="s">
        <v>21</v>
      </c>
      <c r="B5" s="13" t="s">
        <v>245</v>
      </c>
      <c r="C5" s="19"/>
      <c r="D5" s="9"/>
    </row>
    <row r="6" spans="1:4" ht="15.75">
      <c r="A6" s="17"/>
      <c r="B6" s="16" t="s">
        <v>7</v>
      </c>
      <c r="C6" s="25"/>
      <c r="D6" s="19"/>
    </row>
    <row r="7" spans="1:4" ht="15.75">
      <c r="A7" s="175" t="s">
        <v>309</v>
      </c>
      <c r="B7" s="325">
        <v>1200</v>
      </c>
      <c r="C7" s="25"/>
      <c r="D7" s="19"/>
    </row>
    <row r="8" spans="1:4" ht="15.75">
      <c r="A8" s="123" t="s">
        <v>310</v>
      </c>
      <c r="B8" s="322">
        <v>200</v>
      </c>
      <c r="C8" s="20"/>
      <c r="D8" s="20"/>
    </row>
    <row r="9" spans="1:4" ht="31.5">
      <c r="A9" s="437" t="s">
        <v>718</v>
      </c>
      <c r="B9" s="323">
        <v>350</v>
      </c>
      <c r="C9" s="20"/>
      <c r="D9" s="20"/>
    </row>
    <row r="10" spans="1:4" ht="15.75">
      <c r="A10" s="123" t="s">
        <v>311</v>
      </c>
      <c r="B10" s="322">
        <v>350</v>
      </c>
      <c r="C10" s="20"/>
      <c r="D10" s="20"/>
    </row>
    <row r="11" spans="1:4" ht="15.75">
      <c r="A11" s="123" t="s">
        <v>312</v>
      </c>
      <c r="B11" s="322">
        <v>950</v>
      </c>
      <c r="C11" s="20"/>
      <c r="D11" s="20"/>
    </row>
    <row r="12" spans="1:4" ht="15.75">
      <c r="A12" s="123" t="s">
        <v>313</v>
      </c>
      <c r="B12" s="322">
        <v>69</v>
      </c>
      <c r="C12" s="20"/>
      <c r="D12" s="20"/>
    </row>
    <row r="13" spans="1:4" ht="15.75">
      <c r="A13" s="123" t="s">
        <v>314</v>
      </c>
      <c r="B13" s="322">
        <v>286</v>
      </c>
      <c r="C13" s="20"/>
      <c r="D13" s="20"/>
    </row>
    <row r="14" spans="1:4" ht="15.75">
      <c r="A14" s="123" t="s">
        <v>315</v>
      </c>
      <c r="B14" s="322">
        <v>138</v>
      </c>
      <c r="C14" s="20"/>
      <c r="D14" s="20"/>
    </row>
    <row r="15" spans="1:4" ht="15.75">
      <c r="A15" s="123" t="s">
        <v>706</v>
      </c>
      <c r="B15" s="322">
        <v>170</v>
      </c>
      <c r="C15" s="20"/>
      <c r="D15" s="20"/>
    </row>
    <row r="16" spans="1:4" ht="15.75">
      <c r="A16" s="123" t="s">
        <v>707</v>
      </c>
      <c r="B16" s="322">
        <v>286</v>
      </c>
      <c r="C16" s="20"/>
      <c r="D16" s="20"/>
    </row>
    <row r="17" spans="1:4" ht="15.75">
      <c r="A17" s="123" t="s">
        <v>708</v>
      </c>
      <c r="B17" s="322">
        <v>403</v>
      </c>
      <c r="C17" s="20"/>
      <c r="D17" s="20"/>
    </row>
    <row r="18" spans="1:4" ht="15.75">
      <c r="A18" s="123" t="s">
        <v>709</v>
      </c>
      <c r="B18" s="322">
        <v>954</v>
      </c>
      <c r="C18" s="20"/>
      <c r="D18" s="20"/>
    </row>
    <row r="19" spans="1:4" ht="31.5">
      <c r="A19" s="437" t="s">
        <v>719</v>
      </c>
      <c r="B19" s="323">
        <v>424</v>
      </c>
      <c r="C19" s="20"/>
      <c r="D19" s="20"/>
    </row>
    <row r="20" spans="1:4" ht="31.5">
      <c r="A20" s="437" t="s">
        <v>720</v>
      </c>
      <c r="B20" s="323">
        <v>286</v>
      </c>
      <c r="C20" s="20"/>
      <c r="D20" s="20"/>
    </row>
    <row r="21" spans="1:4" ht="15.75">
      <c r="A21" s="123" t="s">
        <v>710</v>
      </c>
      <c r="B21" s="322">
        <v>403</v>
      </c>
      <c r="C21" s="20"/>
      <c r="D21" s="20"/>
    </row>
    <row r="22" spans="1:4" ht="15.75">
      <c r="A22" s="123" t="s">
        <v>711</v>
      </c>
      <c r="B22" s="322">
        <v>233</v>
      </c>
      <c r="C22" s="20"/>
      <c r="D22" s="20"/>
    </row>
    <row r="23" spans="1:4" ht="15.75">
      <c r="A23" s="123" t="s">
        <v>712</v>
      </c>
      <c r="B23" s="322">
        <v>1.6</v>
      </c>
      <c r="C23" s="20"/>
      <c r="D23" s="20"/>
    </row>
    <row r="24" spans="1:4" ht="15.75">
      <c r="A24" s="123" t="s">
        <v>713</v>
      </c>
      <c r="B24" s="322">
        <v>1200</v>
      </c>
      <c r="C24" s="20"/>
      <c r="D24" s="20"/>
    </row>
    <row r="25" spans="1:4" ht="15.75">
      <c r="A25" s="123" t="s">
        <v>714</v>
      </c>
      <c r="B25" s="322">
        <v>519</v>
      </c>
      <c r="C25" s="20"/>
      <c r="D25" s="20"/>
    </row>
    <row r="26" spans="1:4" ht="15.75">
      <c r="A26" s="123" t="s">
        <v>715</v>
      </c>
      <c r="B26" s="322">
        <v>95</v>
      </c>
      <c r="C26" s="20"/>
      <c r="D26" s="20"/>
    </row>
    <row r="27" spans="1:4" ht="15.75">
      <c r="A27" s="123" t="s">
        <v>716</v>
      </c>
      <c r="B27" s="322">
        <v>69</v>
      </c>
      <c r="C27" s="20"/>
      <c r="D27" s="20"/>
    </row>
    <row r="28" spans="1:4" ht="15.75">
      <c r="A28" s="123" t="s">
        <v>717</v>
      </c>
      <c r="B28" s="322">
        <v>32</v>
      </c>
      <c r="C28" s="20"/>
      <c r="D28" s="20"/>
    </row>
    <row r="29" spans="1:4" ht="31.5">
      <c r="A29" s="564" t="s">
        <v>721</v>
      </c>
      <c r="B29" s="324">
        <v>4134</v>
      </c>
      <c r="C29" s="20"/>
      <c r="D29" s="20"/>
    </row>
    <row r="30" spans="1:4" ht="15.75">
      <c r="A30" s="19"/>
      <c r="B30" s="105"/>
      <c r="C30" s="20"/>
      <c r="D30" s="20"/>
    </row>
    <row r="31" spans="1:4" ht="15.75">
      <c r="A31" s="11" t="s">
        <v>180</v>
      </c>
      <c r="C31" s="19"/>
      <c r="D31" s="19"/>
    </row>
    <row r="32" spans="1:2" ht="35.25" customHeight="1">
      <c r="A32" s="640" t="s">
        <v>740</v>
      </c>
      <c r="B32" s="640"/>
    </row>
    <row r="33" spans="1:2" ht="30" customHeight="1">
      <c r="A33" s="640" t="s">
        <v>384</v>
      </c>
      <c r="B33" s="640"/>
    </row>
    <row r="34" ht="15.75">
      <c r="A34" s="10" t="s">
        <v>316</v>
      </c>
    </row>
  </sheetData>
  <sheetProtection/>
  <mergeCells count="2">
    <mergeCell ref="A32:B32"/>
    <mergeCell ref="A33:B33"/>
  </mergeCells>
  <printOptions/>
  <pageMargins left="0.4724409448818898" right="0.03937007874015748" top="0.5905511811023623" bottom="0.5905511811023623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00390625" style="74" customWidth="1"/>
    <col min="2" max="2" width="65.875" style="74" customWidth="1"/>
    <col min="3" max="3" width="13.125" style="74" customWidth="1"/>
    <col min="4" max="4" width="12.625" style="74" customWidth="1"/>
    <col min="5" max="16384" width="9.125" style="74" customWidth="1"/>
  </cols>
  <sheetData>
    <row r="1" spans="1:4" ht="28.5" customHeight="1">
      <c r="A1" s="649" t="s">
        <v>834</v>
      </c>
      <c r="B1" s="649"/>
      <c r="C1" s="649"/>
      <c r="D1" s="649"/>
    </row>
    <row r="2" spans="1:4" ht="15" customHeight="1">
      <c r="A2" s="519"/>
      <c r="B2" s="519"/>
      <c r="C2" s="519"/>
      <c r="D2" s="519"/>
    </row>
    <row r="3" ht="12.75">
      <c r="D3" s="100" t="s">
        <v>239</v>
      </c>
    </row>
    <row r="4" spans="1:4" ht="29.25" customHeight="1">
      <c r="A4" s="501" t="s">
        <v>120</v>
      </c>
      <c r="B4" s="501" t="s">
        <v>121</v>
      </c>
      <c r="C4" s="502" t="s">
        <v>173</v>
      </c>
      <c r="D4" s="502" t="s">
        <v>508</v>
      </c>
    </row>
    <row r="5" spans="1:4" s="520" customFormat="1" ht="12.75" customHeight="1">
      <c r="A5" s="650" t="s">
        <v>509</v>
      </c>
      <c r="B5" s="651"/>
      <c r="C5" s="651"/>
      <c r="D5" s="652"/>
    </row>
    <row r="6" spans="1:4" ht="15" customHeight="1">
      <c r="A6" s="503" t="s">
        <v>123</v>
      </c>
      <c r="B6" s="589" t="s">
        <v>510</v>
      </c>
      <c r="C6" s="505" t="s">
        <v>44</v>
      </c>
      <c r="D6" s="590">
        <v>1150</v>
      </c>
    </row>
    <row r="7" spans="1:4" ht="15" customHeight="1">
      <c r="A7" s="506" t="s">
        <v>125</v>
      </c>
      <c r="B7" s="591" t="s">
        <v>773</v>
      </c>
      <c r="C7" s="508" t="s">
        <v>44</v>
      </c>
      <c r="D7" s="592">
        <v>640</v>
      </c>
    </row>
    <row r="8" spans="1:4" ht="15" customHeight="1">
      <c r="A8" s="506" t="s">
        <v>127</v>
      </c>
      <c r="B8" s="593" t="s">
        <v>774</v>
      </c>
      <c r="C8" s="508" t="s">
        <v>44</v>
      </c>
      <c r="D8" s="592">
        <v>650</v>
      </c>
    </row>
    <row r="9" spans="1:4" ht="15" customHeight="1">
      <c r="A9" s="506" t="s">
        <v>129</v>
      </c>
      <c r="B9" s="591" t="s">
        <v>775</v>
      </c>
      <c r="C9" s="508" t="s">
        <v>44</v>
      </c>
      <c r="D9" s="592">
        <v>800</v>
      </c>
    </row>
    <row r="10" spans="1:4" ht="15" customHeight="1">
      <c r="A10" s="506" t="s">
        <v>131</v>
      </c>
      <c r="B10" s="593" t="s">
        <v>511</v>
      </c>
      <c r="C10" s="508" t="s">
        <v>44</v>
      </c>
      <c r="D10" s="592">
        <v>690</v>
      </c>
    </row>
    <row r="11" spans="1:4" ht="15" customHeight="1">
      <c r="A11" s="506" t="s">
        <v>102</v>
      </c>
      <c r="B11" s="591" t="s">
        <v>776</v>
      </c>
      <c r="C11" s="508" t="s">
        <v>44</v>
      </c>
      <c r="D11" s="592">
        <v>920</v>
      </c>
    </row>
    <row r="12" spans="1:4" ht="15" customHeight="1">
      <c r="A12" s="506" t="s">
        <v>104</v>
      </c>
      <c r="B12" s="593" t="s">
        <v>777</v>
      </c>
      <c r="C12" s="508" t="s">
        <v>44</v>
      </c>
      <c r="D12" s="592">
        <v>1150</v>
      </c>
    </row>
    <row r="13" spans="1:4" ht="15" customHeight="1">
      <c r="A13" s="506" t="s">
        <v>105</v>
      </c>
      <c r="B13" s="593" t="s">
        <v>778</v>
      </c>
      <c r="C13" s="508" t="s">
        <v>44</v>
      </c>
      <c r="D13" s="592">
        <v>980</v>
      </c>
    </row>
    <row r="14" spans="1:4" ht="30" customHeight="1">
      <c r="A14" s="506" t="s">
        <v>106</v>
      </c>
      <c r="B14" s="594" t="s">
        <v>779</v>
      </c>
      <c r="C14" s="508" t="s">
        <v>44</v>
      </c>
      <c r="D14" s="592">
        <v>960</v>
      </c>
    </row>
    <row r="15" spans="1:4" ht="15" customHeight="1">
      <c r="A15" s="506" t="s">
        <v>107</v>
      </c>
      <c r="B15" s="593" t="s">
        <v>780</v>
      </c>
      <c r="C15" s="508" t="s">
        <v>44</v>
      </c>
      <c r="D15" s="592">
        <v>480</v>
      </c>
    </row>
    <row r="16" spans="1:4" ht="15" customHeight="1">
      <c r="A16" s="506" t="s">
        <v>512</v>
      </c>
      <c r="B16" s="593" t="s">
        <v>781</v>
      </c>
      <c r="C16" s="508" t="s">
        <v>44</v>
      </c>
      <c r="D16" s="592">
        <v>430</v>
      </c>
    </row>
    <row r="17" spans="1:4" ht="30" customHeight="1">
      <c r="A17" s="506" t="s">
        <v>513</v>
      </c>
      <c r="B17" s="594" t="s">
        <v>782</v>
      </c>
      <c r="C17" s="508" t="s">
        <v>44</v>
      </c>
      <c r="D17" s="592">
        <v>740</v>
      </c>
    </row>
    <row r="18" spans="1:4" ht="15" customHeight="1">
      <c r="A18" s="506" t="s">
        <v>514</v>
      </c>
      <c r="B18" s="593" t="s">
        <v>515</v>
      </c>
      <c r="C18" s="508" t="s">
        <v>44</v>
      </c>
      <c r="D18" s="592">
        <v>330</v>
      </c>
    </row>
    <row r="19" spans="1:4" ht="15" customHeight="1">
      <c r="A19" s="506" t="s">
        <v>516</v>
      </c>
      <c r="B19" s="593" t="s">
        <v>783</v>
      </c>
      <c r="C19" s="508" t="s">
        <v>44</v>
      </c>
      <c r="D19" s="592">
        <v>410</v>
      </c>
    </row>
    <row r="20" spans="1:4" ht="15" customHeight="1">
      <c r="A20" s="506" t="s">
        <v>517</v>
      </c>
      <c r="B20" s="593" t="s">
        <v>518</v>
      </c>
      <c r="C20" s="508" t="s">
        <v>44</v>
      </c>
      <c r="D20" s="592">
        <v>800</v>
      </c>
    </row>
    <row r="21" spans="1:4" ht="15" customHeight="1">
      <c r="A21" s="506" t="s">
        <v>519</v>
      </c>
      <c r="B21" s="593" t="s">
        <v>520</v>
      </c>
      <c r="C21" s="508" t="s">
        <v>44</v>
      </c>
      <c r="D21" s="592">
        <v>740</v>
      </c>
    </row>
    <row r="22" spans="1:4" ht="30" customHeight="1">
      <c r="A22" s="506" t="s">
        <v>521</v>
      </c>
      <c r="B22" s="594" t="s">
        <v>522</v>
      </c>
      <c r="C22" s="508" t="s">
        <v>44</v>
      </c>
      <c r="D22" s="592">
        <v>770</v>
      </c>
    </row>
    <row r="23" spans="1:4" ht="15" customHeight="1">
      <c r="A23" s="506" t="s">
        <v>523</v>
      </c>
      <c r="B23" s="595" t="s">
        <v>784</v>
      </c>
      <c r="C23" s="508" t="s">
        <v>44</v>
      </c>
      <c r="D23" s="592">
        <v>910</v>
      </c>
    </row>
    <row r="24" spans="1:4" ht="15" customHeight="1">
      <c r="A24" s="506" t="s">
        <v>524</v>
      </c>
      <c r="B24" s="595" t="s">
        <v>785</v>
      </c>
      <c r="C24" s="508" t="s">
        <v>44</v>
      </c>
      <c r="D24" s="592">
        <v>1480</v>
      </c>
    </row>
    <row r="25" spans="1:4" ht="15" customHeight="1">
      <c r="A25" s="506" t="s">
        <v>525</v>
      </c>
      <c r="B25" s="595" t="s">
        <v>786</v>
      </c>
      <c r="C25" s="508" t="s">
        <v>44</v>
      </c>
      <c r="D25" s="592">
        <v>580</v>
      </c>
    </row>
    <row r="26" spans="1:4" ht="15" customHeight="1">
      <c r="A26" s="506" t="s">
        <v>526</v>
      </c>
      <c r="B26" s="595" t="s">
        <v>527</v>
      </c>
      <c r="C26" s="508" t="s">
        <v>44</v>
      </c>
      <c r="D26" s="592">
        <v>580</v>
      </c>
    </row>
    <row r="27" spans="1:4" ht="15" customHeight="1">
      <c r="A27" s="509" t="s">
        <v>528</v>
      </c>
      <c r="B27" s="596" t="s">
        <v>787</v>
      </c>
      <c r="C27" s="511" t="s">
        <v>44</v>
      </c>
      <c r="D27" s="597">
        <v>2030</v>
      </c>
    </row>
    <row r="28" spans="1:4" s="520" customFormat="1" ht="16.5" customHeight="1">
      <c r="A28" s="650" t="s">
        <v>529</v>
      </c>
      <c r="B28" s="651"/>
      <c r="C28" s="651"/>
      <c r="D28" s="652"/>
    </row>
    <row r="29" spans="1:4" ht="15" customHeight="1">
      <c r="A29" s="503" t="s">
        <v>175</v>
      </c>
      <c r="B29" s="598" t="s">
        <v>530</v>
      </c>
      <c r="C29" s="505" t="s">
        <v>44</v>
      </c>
      <c r="D29" s="590">
        <v>2000</v>
      </c>
    </row>
    <row r="30" spans="1:4" ht="30" customHeight="1">
      <c r="A30" s="506" t="s">
        <v>176</v>
      </c>
      <c r="B30" s="595" t="s">
        <v>788</v>
      </c>
      <c r="C30" s="508" t="s">
        <v>44</v>
      </c>
      <c r="D30" s="592">
        <v>2030</v>
      </c>
    </row>
    <row r="31" spans="1:4" ht="27" customHeight="1">
      <c r="A31" s="506" t="s">
        <v>177</v>
      </c>
      <c r="B31" s="595" t="s">
        <v>789</v>
      </c>
      <c r="C31" s="508" t="s">
        <v>44</v>
      </c>
      <c r="D31" s="592">
        <v>1990</v>
      </c>
    </row>
    <row r="32" spans="1:4" ht="30" customHeight="1">
      <c r="A32" s="506" t="s">
        <v>531</v>
      </c>
      <c r="B32" s="595" t="s">
        <v>532</v>
      </c>
      <c r="C32" s="508" t="s">
        <v>44</v>
      </c>
      <c r="D32" s="592">
        <v>2040</v>
      </c>
    </row>
    <row r="33" spans="1:4" ht="30" customHeight="1">
      <c r="A33" s="506" t="s">
        <v>533</v>
      </c>
      <c r="B33" s="595" t="s">
        <v>790</v>
      </c>
      <c r="C33" s="508" t="s">
        <v>44</v>
      </c>
      <c r="D33" s="592">
        <v>1890</v>
      </c>
    </row>
    <row r="34" spans="1:4" ht="30" customHeight="1">
      <c r="A34" s="506" t="s">
        <v>534</v>
      </c>
      <c r="B34" s="595" t="s">
        <v>791</v>
      </c>
      <c r="C34" s="508" t="s">
        <v>44</v>
      </c>
      <c r="D34" s="592">
        <v>2040</v>
      </c>
    </row>
    <row r="35" spans="1:4" ht="15" customHeight="1">
      <c r="A35" s="506" t="s">
        <v>535</v>
      </c>
      <c r="B35" s="595" t="s">
        <v>536</v>
      </c>
      <c r="C35" s="508" t="s">
        <v>44</v>
      </c>
      <c r="D35" s="592">
        <v>1430</v>
      </c>
    </row>
    <row r="36" spans="1:4" ht="15" customHeight="1">
      <c r="A36" s="506" t="s">
        <v>537</v>
      </c>
      <c r="B36" s="595" t="s">
        <v>792</v>
      </c>
      <c r="C36" s="508" t="s">
        <v>44</v>
      </c>
      <c r="D36" s="592">
        <v>1630</v>
      </c>
    </row>
    <row r="37" spans="1:4" ht="15" customHeight="1">
      <c r="A37" s="506" t="s">
        <v>538</v>
      </c>
      <c r="B37" s="595" t="s">
        <v>539</v>
      </c>
      <c r="C37" s="508" t="s">
        <v>44</v>
      </c>
      <c r="D37" s="592">
        <v>1180</v>
      </c>
    </row>
    <row r="38" spans="1:4" ht="15" customHeight="1">
      <c r="A38" s="506" t="s">
        <v>540</v>
      </c>
      <c r="B38" s="595" t="s">
        <v>541</v>
      </c>
      <c r="C38" s="508" t="s">
        <v>44</v>
      </c>
      <c r="D38" s="592">
        <v>1290</v>
      </c>
    </row>
    <row r="39" spans="1:4" ht="15" customHeight="1">
      <c r="A39" s="506" t="s">
        <v>542</v>
      </c>
      <c r="B39" s="595" t="s">
        <v>793</v>
      </c>
      <c r="C39" s="508" t="s">
        <v>44</v>
      </c>
      <c r="D39" s="592">
        <v>1820</v>
      </c>
    </row>
    <row r="40" spans="1:4" ht="15" customHeight="1">
      <c r="A40" s="506" t="s">
        <v>543</v>
      </c>
      <c r="B40" s="595" t="s">
        <v>794</v>
      </c>
      <c r="C40" s="508" t="s">
        <v>44</v>
      </c>
      <c r="D40" s="592">
        <v>1750</v>
      </c>
    </row>
    <row r="41" spans="1:4" ht="28.5" customHeight="1">
      <c r="A41" s="506" t="s">
        <v>544</v>
      </c>
      <c r="B41" s="595" t="s">
        <v>795</v>
      </c>
      <c r="C41" s="508" t="s">
        <v>44</v>
      </c>
      <c r="D41" s="592">
        <v>2040</v>
      </c>
    </row>
    <row r="42" spans="1:4" ht="15" customHeight="1">
      <c r="A42" s="506" t="s">
        <v>545</v>
      </c>
      <c r="B42" s="595" t="s">
        <v>796</v>
      </c>
      <c r="C42" s="508" t="s">
        <v>44</v>
      </c>
      <c r="D42" s="592">
        <v>1950</v>
      </c>
    </row>
    <row r="43" spans="1:4" ht="15" customHeight="1">
      <c r="A43" s="506" t="s">
        <v>546</v>
      </c>
      <c r="B43" s="595" t="s">
        <v>547</v>
      </c>
      <c r="C43" s="508" t="s">
        <v>44</v>
      </c>
      <c r="D43" s="592">
        <v>1030</v>
      </c>
    </row>
    <row r="44" spans="1:4" ht="30.75" customHeight="1">
      <c r="A44" s="506" t="s">
        <v>548</v>
      </c>
      <c r="B44" s="595" t="s">
        <v>797</v>
      </c>
      <c r="C44" s="508" t="s">
        <v>44</v>
      </c>
      <c r="D44" s="592">
        <v>1080</v>
      </c>
    </row>
    <row r="45" spans="1:4" ht="15" customHeight="1">
      <c r="A45" s="506" t="s">
        <v>549</v>
      </c>
      <c r="B45" s="595" t="s">
        <v>798</v>
      </c>
      <c r="C45" s="508" t="s">
        <v>44</v>
      </c>
      <c r="D45" s="592">
        <v>2230</v>
      </c>
    </row>
    <row r="46" spans="1:4" ht="15" customHeight="1">
      <c r="A46" s="506" t="s">
        <v>550</v>
      </c>
      <c r="B46" s="595" t="s">
        <v>799</v>
      </c>
      <c r="C46" s="508" t="s">
        <v>44</v>
      </c>
      <c r="D46" s="592">
        <v>2290</v>
      </c>
    </row>
    <row r="47" spans="1:4" ht="15" customHeight="1">
      <c r="A47" s="506" t="s">
        <v>551</v>
      </c>
      <c r="B47" s="595" t="s">
        <v>800</v>
      </c>
      <c r="C47" s="508" t="s">
        <v>44</v>
      </c>
      <c r="D47" s="592">
        <v>2240</v>
      </c>
    </row>
    <row r="48" spans="1:4" ht="71.25" customHeight="1">
      <c r="A48" s="506" t="s">
        <v>552</v>
      </c>
      <c r="B48" s="599" t="s">
        <v>801</v>
      </c>
      <c r="C48" s="508" t="s">
        <v>44</v>
      </c>
      <c r="D48" s="592">
        <v>470</v>
      </c>
    </row>
    <row r="49" spans="1:4" ht="30" customHeight="1">
      <c r="A49" s="506" t="s">
        <v>553</v>
      </c>
      <c r="B49" s="595" t="s">
        <v>802</v>
      </c>
      <c r="C49" s="508" t="s">
        <v>44</v>
      </c>
      <c r="D49" s="592">
        <v>680</v>
      </c>
    </row>
    <row r="50" spans="1:4" ht="25.5">
      <c r="A50" s="506" t="s">
        <v>554</v>
      </c>
      <c r="B50" s="595" t="s">
        <v>803</v>
      </c>
      <c r="C50" s="508" t="s">
        <v>44</v>
      </c>
      <c r="D50" s="592">
        <v>750</v>
      </c>
    </row>
    <row r="51" spans="1:4" ht="25.5">
      <c r="A51" s="506" t="s">
        <v>555</v>
      </c>
      <c r="B51" s="595" t="s">
        <v>804</v>
      </c>
      <c r="C51" s="508" t="s">
        <v>44</v>
      </c>
      <c r="D51" s="592">
        <v>640</v>
      </c>
    </row>
    <row r="52" spans="1:4" ht="30" customHeight="1">
      <c r="A52" s="506" t="s">
        <v>556</v>
      </c>
      <c r="B52" s="600" t="s">
        <v>805</v>
      </c>
      <c r="C52" s="508" t="s">
        <v>44</v>
      </c>
      <c r="D52" s="592">
        <v>680</v>
      </c>
    </row>
    <row r="53" spans="1:4" ht="15" customHeight="1">
      <c r="A53" s="506" t="s">
        <v>557</v>
      </c>
      <c r="B53" s="595" t="s">
        <v>558</v>
      </c>
      <c r="C53" s="508" t="s">
        <v>44</v>
      </c>
      <c r="D53" s="592">
        <v>640</v>
      </c>
    </row>
    <row r="54" spans="1:4" ht="30" customHeight="1">
      <c r="A54" s="509" t="s">
        <v>559</v>
      </c>
      <c r="B54" s="596" t="s">
        <v>806</v>
      </c>
      <c r="C54" s="511" t="s">
        <v>44</v>
      </c>
      <c r="D54" s="597">
        <v>610</v>
      </c>
    </row>
    <row r="55" spans="1:4" s="520" customFormat="1" ht="16.5" customHeight="1">
      <c r="A55" s="650" t="s">
        <v>560</v>
      </c>
      <c r="B55" s="651"/>
      <c r="C55" s="651"/>
      <c r="D55" s="652"/>
    </row>
    <row r="56" spans="1:4" ht="15" customHeight="1">
      <c r="A56" s="503" t="s">
        <v>561</v>
      </c>
      <c r="B56" s="504" t="s">
        <v>562</v>
      </c>
      <c r="C56" s="505" t="s">
        <v>44</v>
      </c>
      <c r="D56" s="590">
        <v>355</v>
      </c>
    </row>
    <row r="57" spans="1:4" ht="15" customHeight="1">
      <c r="A57" s="506" t="s">
        <v>563</v>
      </c>
      <c r="B57" s="507" t="s">
        <v>807</v>
      </c>
      <c r="C57" s="508" t="s">
        <v>44</v>
      </c>
      <c r="D57" s="592">
        <v>210</v>
      </c>
    </row>
    <row r="58" spans="1:4" ht="15" customHeight="1">
      <c r="A58" s="506" t="s">
        <v>564</v>
      </c>
      <c r="B58" s="507" t="s">
        <v>808</v>
      </c>
      <c r="C58" s="508" t="s">
        <v>44</v>
      </c>
      <c r="D58" s="592">
        <v>355</v>
      </c>
    </row>
    <row r="59" spans="1:4" ht="15" customHeight="1">
      <c r="A59" s="506" t="s">
        <v>565</v>
      </c>
      <c r="B59" s="507" t="s">
        <v>566</v>
      </c>
      <c r="C59" s="508" t="s">
        <v>44</v>
      </c>
      <c r="D59" s="592">
        <v>415</v>
      </c>
    </row>
    <row r="60" spans="1:4" ht="30" customHeight="1">
      <c r="A60" s="506" t="s">
        <v>567</v>
      </c>
      <c r="B60" s="507" t="s">
        <v>568</v>
      </c>
      <c r="C60" s="508" t="s">
        <v>44</v>
      </c>
      <c r="D60" s="592">
        <v>415</v>
      </c>
    </row>
    <row r="61" spans="1:4" ht="30" customHeight="1">
      <c r="A61" s="506" t="s">
        <v>569</v>
      </c>
      <c r="B61" s="507" t="s">
        <v>570</v>
      </c>
      <c r="C61" s="508" t="s">
        <v>44</v>
      </c>
      <c r="D61" s="592">
        <v>415</v>
      </c>
    </row>
    <row r="62" spans="1:4" ht="15" customHeight="1">
      <c r="A62" s="506" t="s">
        <v>571</v>
      </c>
      <c r="B62" s="507" t="s">
        <v>572</v>
      </c>
      <c r="C62" s="508" t="s">
        <v>44</v>
      </c>
      <c r="D62" s="592">
        <v>290</v>
      </c>
    </row>
    <row r="63" spans="1:4" ht="15" customHeight="1">
      <c r="A63" s="506" t="s">
        <v>573</v>
      </c>
      <c r="B63" s="507" t="s">
        <v>574</v>
      </c>
      <c r="C63" s="508" t="s">
        <v>44</v>
      </c>
      <c r="D63" s="592">
        <v>395</v>
      </c>
    </row>
    <row r="64" spans="1:4" ht="15" customHeight="1">
      <c r="A64" s="506" t="s">
        <v>575</v>
      </c>
      <c r="B64" s="507" t="s">
        <v>576</v>
      </c>
      <c r="C64" s="508" t="s">
        <v>44</v>
      </c>
      <c r="D64" s="592">
        <v>290</v>
      </c>
    </row>
    <row r="65" spans="1:4" ht="15" customHeight="1">
      <c r="A65" s="506" t="s">
        <v>577</v>
      </c>
      <c r="B65" s="507" t="s">
        <v>578</v>
      </c>
      <c r="C65" s="508" t="s">
        <v>44</v>
      </c>
      <c r="D65" s="592">
        <v>395</v>
      </c>
    </row>
    <row r="66" spans="1:4" ht="15" customHeight="1">
      <c r="A66" s="506" t="s">
        <v>579</v>
      </c>
      <c r="B66" s="507" t="s">
        <v>580</v>
      </c>
      <c r="C66" s="508" t="s">
        <v>44</v>
      </c>
      <c r="D66" s="592">
        <v>1195</v>
      </c>
    </row>
    <row r="67" spans="1:4" ht="15" customHeight="1">
      <c r="A67" s="506" t="s">
        <v>581</v>
      </c>
      <c r="B67" s="507" t="s">
        <v>582</v>
      </c>
      <c r="C67" s="508" t="s">
        <v>44</v>
      </c>
      <c r="D67" s="592">
        <v>1195</v>
      </c>
    </row>
    <row r="68" spans="1:4" ht="15" customHeight="1">
      <c r="A68" s="506" t="s">
        <v>583</v>
      </c>
      <c r="B68" s="507" t="s">
        <v>584</v>
      </c>
      <c r="C68" s="508" t="s">
        <v>44</v>
      </c>
      <c r="D68" s="592">
        <v>1090</v>
      </c>
    </row>
    <row r="69" spans="1:4" ht="30" customHeight="1">
      <c r="A69" s="506" t="s">
        <v>585</v>
      </c>
      <c r="B69" s="507" t="s">
        <v>586</v>
      </c>
      <c r="C69" s="508" t="s">
        <v>44</v>
      </c>
      <c r="D69" s="592">
        <v>650</v>
      </c>
    </row>
    <row r="70" spans="1:4" ht="30" customHeight="1">
      <c r="A70" s="506" t="s">
        <v>587</v>
      </c>
      <c r="B70" s="507" t="s">
        <v>809</v>
      </c>
      <c r="C70" s="508" t="s">
        <v>44</v>
      </c>
      <c r="D70" s="592">
        <v>650</v>
      </c>
    </row>
    <row r="71" spans="1:4" ht="30" customHeight="1">
      <c r="A71" s="506" t="s">
        <v>588</v>
      </c>
      <c r="B71" s="507" t="s">
        <v>810</v>
      </c>
      <c r="C71" s="508" t="s">
        <v>44</v>
      </c>
      <c r="D71" s="592">
        <v>650</v>
      </c>
    </row>
    <row r="72" spans="1:4" ht="30" customHeight="1">
      <c r="A72" s="506" t="s">
        <v>589</v>
      </c>
      <c r="B72" s="507" t="s">
        <v>811</v>
      </c>
      <c r="C72" s="508" t="s">
        <v>44</v>
      </c>
      <c r="D72" s="592">
        <v>650</v>
      </c>
    </row>
    <row r="73" spans="1:4" ht="15" customHeight="1">
      <c r="A73" s="506" t="s">
        <v>590</v>
      </c>
      <c r="B73" s="507" t="s">
        <v>812</v>
      </c>
      <c r="C73" s="508" t="s">
        <v>44</v>
      </c>
      <c r="D73" s="592">
        <v>470</v>
      </c>
    </row>
    <row r="74" spans="1:4" ht="15" customHeight="1">
      <c r="A74" s="506" t="s">
        <v>591</v>
      </c>
      <c r="B74" s="507" t="s">
        <v>813</v>
      </c>
      <c r="C74" s="508" t="s">
        <v>44</v>
      </c>
      <c r="D74" s="592">
        <v>365</v>
      </c>
    </row>
    <row r="75" spans="1:4" ht="46.5" customHeight="1">
      <c r="A75" s="506" t="s">
        <v>592</v>
      </c>
      <c r="B75" s="507" t="s">
        <v>593</v>
      </c>
      <c r="C75" s="508" t="s">
        <v>44</v>
      </c>
      <c r="D75" s="592">
        <v>675</v>
      </c>
    </row>
    <row r="76" spans="1:4" ht="38.25">
      <c r="A76" s="506" t="s">
        <v>594</v>
      </c>
      <c r="B76" s="507" t="s">
        <v>595</v>
      </c>
      <c r="C76" s="508" t="s">
        <v>44</v>
      </c>
      <c r="D76" s="592">
        <v>675</v>
      </c>
    </row>
    <row r="77" spans="1:4" ht="51">
      <c r="A77" s="601" t="s">
        <v>607</v>
      </c>
      <c r="B77" s="510" t="s">
        <v>608</v>
      </c>
      <c r="C77" s="602" t="s">
        <v>44</v>
      </c>
      <c r="D77" s="597">
        <v>4240</v>
      </c>
    </row>
    <row r="78" spans="1:4" s="520" customFormat="1" ht="12.75" customHeight="1">
      <c r="A78" s="653" t="s">
        <v>596</v>
      </c>
      <c r="B78" s="654"/>
      <c r="C78" s="654"/>
      <c r="D78" s="655"/>
    </row>
    <row r="79" spans="1:4" ht="25.5">
      <c r="A79" s="512" t="s">
        <v>597</v>
      </c>
      <c r="B79" s="513" t="s">
        <v>598</v>
      </c>
      <c r="C79" s="514" t="s">
        <v>599</v>
      </c>
      <c r="D79" s="603">
        <v>210</v>
      </c>
    </row>
    <row r="80" spans="1:4" ht="15" customHeight="1">
      <c r="A80" s="509" t="s">
        <v>600</v>
      </c>
      <c r="B80" s="510" t="s">
        <v>601</v>
      </c>
      <c r="C80" s="511" t="s">
        <v>602</v>
      </c>
      <c r="D80" s="604">
        <v>105</v>
      </c>
    </row>
    <row r="81" spans="1:4" ht="15" customHeight="1">
      <c r="A81" s="515"/>
      <c r="B81" s="516"/>
      <c r="C81" s="517"/>
      <c r="D81" s="518"/>
    </row>
  </sheetData>
  <sheetProtection/>
  <mergeCells count="5">
    <mergeCell ref="A1:D1"/>
    <mergeCell ref="A5:D5"/>
    <mergeCell ref="A28:D28"/>
    <mergeCell ref="A55:D55"/>
    <mergeCell ref="A78:D78"/>
  </mergeCells>
  <printOptions/>
  <pageMargins left="0.5118110236220472" right="0.31496062992125984" top="0.35433070866141736" bottom="0.35433070866141736" header="0.31496062992125984" footer="0.31496062992125984"/>
  <pageSetup fitToHeight="2" fitToWidth="1"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22">
      <selection activeCell="C32" sqref="C32"/>
    </sheetView>
  </sheetViews>
  <sheetFormatPr defaultColWidth="9.00390625" defaultRowHeight="12.75"/>
  <cols>
    <col min="1" max="1" width="65.625" style="74" customWidth="1"/>
    <col min="2" max="2" width="17.875" style="74" customWidth="1"/>
    <col min="3" max="3" width="17.125" style="74" customWidth="1"/>
    <col min="4" max="4" width="10.375" style="74" customWidth="1"/>
    <col min="5" max="5" width="9.125" style="74" customWidth="1"/>
    <col min="6" max="6" width="9.625" style="74" customWidth="1"/>
    <col min="7" max="8" width="9.25390625" style="74" customWidth="1"/>
    <col min="9" max="16384" width="9.125" style="74" customWidth="1"/>
  </cols>
  <sheetData>
    <row r="1" spans="1:6" ht="15">
      <c r="A1" s="206"/>
      <c r="B1" s="206"/>
      <c r="C1" s="206"/>
      <c r="D1" s="206"/>
      <c r="E1" s="206"/>
      <c r="F1" s="206"/>
    </row>
    <row r="2" spans="1:6" ht="15.75">
      <c r="A2" s="207" t="s">
        <v>284</v>
      </c>
      <c r="B2" s="208"/>
      <c r="C2" s="209"/>
      <c r="D2" s="208"/>
      <c r="E2" s="208"/>
      <c r="F2" s="208"/>
    </row>
    <row r="3" spans="1:6" ht="15.75">
      <c r="A3" s="207" t="s">
        <v>839</v>
      </c>
      <c r="B3" s="208"/>
      <c r="C3" s="209"/>
      <c r="D3" s="208"/>
      <c r="E3" s="208"/>
      <c r="F3" s="208"/>
    </row>
    <row r="4" spans="1:6" ht="15.75">
      <c r="A4" s="210"/>
      <c r="B4" s="208"/>
      <c r="C4" s="209"/>
      <c r="D4" s="208"/>
      <c r="E4" s="208"/>
      <c r="F4" s="208"/>
    </row>
    <row r="5" spans="1:6" ht="15.75">
      <c r="A5" s="208"/>
      <c r="B5" s="208"/>
      <c r="C5" s="211" t="s">
        <v>109</v>
      </c>
      <c r="D5" s="212"/>
      <c r="E5" s="212"/>
      <c r="F5" s="212"/>
    </row>
    <row r="6" spans="1:6" ht="15.75">
      <c r="A6" s="213" t="s">
        <v>21</v>
      </c>
      <c r="B6" s="214" t="s">
        <v>243</v>
      </c>
      <c r="C6" s="215" t="s">
        <v>245</v>
      </c>
      <c r="D6" s="216"/>
      <c r="E6" s="216"/>
      <c r="F6" s="212"/>
    </row>
    <row r="7" spans="1:6" ht="15.75">
      <c r="A7" s="217"/>
      <c r="B7" s="218" t="s">
        <v>156</v>
      </c>
      <c r="C7" s="219" t="s">
        <v>7</v>
      </c>
      <c r="D7" s="220"/>
      <c r="E7" s="216"/>
      <c r="F7" s="212"/>
    </row>
    <row r="8" spans="1:6" ht="15.75">
      <c r="A8" s="440" t="s">
        <v>317</v>
      </c>
      <c r="B8" s="222"/>
      <c r="C8" s="441"/>
      <c r="D8" s="220"/>
      <c r="E8" s="216"/>
      <c r="F8" s="212"/>
    </row>
    <row r="9" spans="1:6" ht="15.75">
      <c r="A9" s="221" t="s">
        <v>285</v>
      </c>
      <c r="B9" s="222" t="s">
        <v>162</v>
      </c>
      <c r="C9" s="223">
        <v>725</v>
      </c>
      <c r="D9" s="220"/>
      <c r="E9" s="216"/>
      <c r="F9" s="212"/>
    </row>
    <row r="10" spans="1:6" ht="15.75">
      <c r="A10" s="224" t="s">
        <v>318</v>
      </c>
      <c r="B10" s="225" t="s">
        <v>6</v>
      </c>
      <c r="C10" s="226">
        <v>1583</v>
      </c>
      <c r="D10" s="227"/>
      <c r="E10" s="216"/>
      <c r="F10" s="212"/>
    </row>
    <row r="11" spans="1:6" ht="15.75">
      <c r="A11" s="228" t="s">
        <v>701</v>
      </c>
      <c r="B11" s="222"/>
      <c r="C11" s="223"/>
      <c r="D11" s="227"/>
      <c r="E11" s="216"/>
      <c r="F11" s="212"/>
    </row>
    <row r="12" spans="1:6" ht="31.5">
      <c r="A12" s="557" t="s">
        <v>703</v>
      </c>
      <c r="B12" s="222" t="s">
        <v>702</v>
      </c>
      <c r="C12" s="223">
        <v>2780</v>
      </c>
      <c r="D12" s="227"/>
      <c r="E12" s="216"/>
      <c r="F12" s="212"/>
    </row>
    <row r="13" spans="1:6" ht="63">
      <c r="A13" s="557" t="s">
        <v>704</v>
      </c>
      <c r="B13" s="222" t="s">
        <v>702</v>
      </c>
      <c r="C13" s="223">
        <v>12116</v>
      </c>
      <c r="D13" s="227"/>
      <c r="E13" s="216"/>
      <c r="F13" s="212"/>
    </row>
    <row r="14" spans="1:6" ht="15.75">
      <c r="A14" s="229" t="s">
        <v>393</v>
      </c>
      <c r="B14" s="225" t="s">
        <v>163</v>
      </c>
      <c r="C14" s="226">
        <v>393</v>
      </c>
      <c r="D14" s="227"/>
      <c r="E14" s="216"/>
      <c r="F14" s="212"/>
    </row>
    <row r="15" spans="1:6" ht="15.75">
      <c r="A15" s="339" t="s">
        <v>756</v>
      </c>
      <c r="B15" s="225" t="s">
        <v>366</v>
      </c>
      <c r="C15" s="226">
        <v>89000</v>
      </c>
      <c r="D15" s="227"/>
      <c r="E15" s="216"/>
      <c r="F15" s="212"/>
    </row>
    <row r="16" spans="1:6" ht="47.25">
      <c r="A16" s="358" t="s">
        <v>757</v>
      </c>
      <c r="B16" s="225" t="s">
        <v>394</v>
      </c>
      <c r="C16" s="226">
        <v>36000</v>
      </c>
      <c r="D16" s="227"/>
      <c r="E16" s="216"/>
      <c r="F16" s="212"/>
    </row>
    <row r="17" spans="1:6" ht="31.5">
      <c r="A17" s="396" t="s">
        <v>758</v>
      </c>
      <c r="B17" s="442" t="s">
        <v>406</v>
      </c>
      <c r="C17" s="226">
        <v>375</v>
      </c>
      <c r="D17" s="227"/>
      <c r="E17" s="216"/>
      <c r="F17" s="212"/>
    </row>
    <row r="18" spans="1:6" ht="15.75">
      <c r="A18" s="438" t="s">
        <v>759</v>
      </c>
      <c r="B18" s="523" t="s">
        <v>507</v>
      </c>
      <c r="C18" s="338">
        <v>1000</v>
      </c>
      <c r="D18" s="227"/>
      <c r="E18" s="216"/>
      <c r="F18" s="212"/>
    </row>
    <row r="19" spans="1:6" ht="31.5">
      <c r="A19" s="396" t="s">
        <v>760</v>
      </c>
      <c r="B19" s="442" t="s">
        <v>700</v>
      </c>
      <c r="C19" s="556">
        <v>890</v>
      </c>
      <c r="D19" s="227"/>
      <c r="E19" s="216"/>
      <c r="F19" s="212"/>
    </row>
    <row r="20" spans="1:6" ht="15.75">
      <c r="A20" s="396" t="s">
        <v>761</v>
      </c>
      <c r="B20" s="442" t="s">
        <v>194</v>
      </c>
      <c r="C20" s="556">
        <v>11200</v>
      </c>
      <c r="D20" s="227"/>
      <c r="E20" s="216"/>
      <c r="F20" s="212"/>
    </row>
    <row r="21" spans="1:6" ht="15.75">
      <c r="A21" s="235" t="s">
        <v>319</v>
      </c>
      <c r="B21" s="230"/>
      <c r="C21" s="231"/>
      <c r="D21" s="227"/>
      <c r="E21" s="216"/>
      <c r="F21" s="212"/>
    </row>
    <row r="22" spans="1:6" ht="31.5">
      <c r="A22" s="565" t="s">
        <v>731</v>
      </c>
      <c r="B22" s="222" t="s">
        <v>164</v>
      </c>
      <c r="C22" s="223">
        <v>4158</v>
      </c>
      <c r="D22" s="227"/>
      <c r="E22" s="216"/>
      <c r="F22" s="212"/>
    </row>
    <row r="23" spans="1:6" ht="31.5">
      <c r="A23" s="565" t="s">
        <v>732</v>
      </c>
      <c r="B23" s="222" t="s">
        <v>164</v>
      </c>
      <c r="C23" s="223">
        <v>1661</v>
      </c>
      <c r="D23" s="227"/>
      <c r="E23" s="216"/>
      <c r="F23" s="212"/>
    </row>
    <row r="24" spans="1:6" ht="96.75" customHeight="1">
      <c r="A24" s="348" t="s">
        <v>403</v>
      </c>
      <c r="B24" s="230" t="s">
        <v>404</v>
      </c>
      <c r="C24" s="231">
        <v>2890</v>
      </c>
      <c r="D24" s="227"/>
      <c r="E24" s="216"/>
      <c r="F24" s="212"/>
    </row>
    <row r="25" spans="1:6" ht="15.75">
      <c r="A25" s="341" t="s">
        <v>320</v>
      </c>
      <c r="B25" s="225"/>
      <c r="C25" s="342"/>
      <c r="D25" s="227"/>
      <c r="E25" s="216"/>
      <c r="F25" s="212"/>
    </row>
    <row r="26" spans="1:6" ht="15.75">
      <c r="A26" s="224" t="s">
        <v>820</v>
      </c>
      <c r="B26" s="225" t="s">
        <v>287</v>
      </c>
      <c r="C26" s="291">
        <v>1912</v>
      </c>
      <c r="D26" s="227"/>
      <c r="E26" s="216"/>
      <c r="F26" s="212"/>
    </row>
    <row r="27" spans="1:6" ht="78.75">
      <c r="A27" s="567" t="s">
        <v>821</v>
      </c>
      <c r="B27" s="442" t="s">
        <v>734</v>
      </c>
      <c r="C27" s="291">
        <v>9376</v>
      </c>
      <c r="D27" s="227"/>
      <c r="E27" s="216"/>
      <c r="F27" s="212"/>
    </row>
    <row r="28" spans="1:6" ht="31.5">
      <c r="A28" s="565" t="s">
        <v>822</v>
      </c>
      <c r="B28" s="222" t="s">
        <v>257</v>
      </c>
      <c r="C28" s="223">
        <v>340</v>
      </c>
      <c r="D28" s="227"/>
      <c r="E28" s="216"/>
      <c r="F28" s="212"/>
    </row>
    <row r="29" spans="1:6" ht="31.5">
      <c r="A29" s="565" t="s">
        <v>823</v>
      </c>
      <c r="B29" s="222" t="s">
        <v>253</v>
      </c>
      <c r="C29" s="290">
        <v>2027</v>
      </c>
      <c r="D29" s="227"/>
      <c r="E29" s="216"/>
      <c r="F29" s="212"/>
    </row>
    <row r="30" spans="1:6" ht="31.5">
      <c r="A30" s="557" t="s">
        <v>824</v>
      </c>
      <c r="B30" s="523" t="s">
        <v>733</v>
      </c>
      <c r="C30" s="290">
        <v>3590</v>
      </c>
      <c r="D30" s="227"/>
      <c r="E30" s="216"/>
      <c r="F30" s="212"/>
    </row>
    <row r="31" spans="1:6" ht="47.25">
      <c r="A31" s="565" t="s">
        <v>825</v>
      </c>
      <c r="B31" s="222" t="s">
        <v>76</v>
      </c>
      <c r="C31" s="223">
        <v>6.55</v>
      </c>
      <c r="D31" s="227"/>
      <c r="E31" s="216"/>
      <c r="F31" s="212"/>
    </row>
    <row r="32" spans="1:6" ht="31.5">
      <c r="A32" s="568" t="s">
        <v>827</v>
      </c>
      <c r="B32" s="566" t="s">
        <v>826</v>
      </c>
      <c r="C32" s="292">
        <v>833</v>
      </c>
      <c r="D32" s="227"/>
      <c r="E32" s="216"/>
      <c r="F32" s="212"/>
    </row>
    <row r="33" spans="1:6" ht="15.75">
      <c r="A33" s="232" t="s">
        <v>398</v>
      </c>
      <c r="B33" s="233"/>
      <c r="C33" s="234"/>
      <c r="D33" s="227"/>
      <c r="E33" s="216"/>
      <c r="F33" s="212"/>
    </row>
    <row r="34" spans="1:6" ht="15.75">
      <c r="A34" s="224" t="s">
        <v>247</v>
      </c>
      <c r="B34" s="225" t="s">
        <v>167</v>
      </c>
      <c r="C34" s="226">
        <v>93.22</v>
      </c>
      <c r="D34" s="227"/>
      <c r="E34" s="216"/>
      <c r="F34" s="212"/>
    </row>
    <row r="35" spans="1:6" ht="15.75">
      <c r="A35" s="224" t="s">
        <v>248</v>
      </c>
      <c r="B35" s="225" t="s">
        <v>83</v>
      </c>
      <c r="C35" s="226">
        <v>203.39</v>
      </c>
      <c r="D35" s="227"/>
      <c r="E35" s="216"/>
      <c r="F35" s="212"/>
    </row>
    <row r="36" spans="1:8" ht="15.75">
      <c r="A36" s="235" t="s">
        <v>399</v>
      </c>
      <c r="B36" s="230"/>
      <c r="C36" s="231"/>
      <c r="D36" s="227"/>
      <c r="E36" s="216"/>
      <c r="F36" s="212"/>
      <c r="H36" s="74" t="s">
        <v>170</v>
      </c>
    </row>
    <row r="37" spans="1:6" ht="15.75">
      <c r="A37" s="224" t="s">
        <v>395</v>
      </c>
      <c r="B37" s="225" t="s">
        <v>268</v>
      </c>
      <c r="C37" s="226">
        <v>1000</v>
      </c>
      <c r="D37" s="227"/>
      <c r="E37" s="216"/>
      <c r="F37" s="212"/>
    </row>
    <row r="38" spans="1:6" ht="78.75">
      <c r="A38" s="569" t="s">
        <v>735</v>
      </c>
      <c r="B38" s="570" t="s">
        <v>736</v>
      </c>
      <c r="C38" s="556">
        <v>115</v>
      </c>
      <c r="D38" s="524"/>
      <c r="E38" s="216"/>
      <c r="F38" s="212"/>
    </row>
    <row r="39" spans="1:6" ht="15.75">
      <c r="A39" s="236" t="s">
        <v>722</v>
      </c>
      <c r="B39" s="218" t="s">
        <v>396</v>
      </c>
      <c r="C39" s="340">
        <v>500</v>
      </c>
      <c r="D39" s="212"/>
      <c r="E39" s="216"/>
      <c r="F39" s="208"/>
    </row>
    <row r="40" spans="1:6" ht="15.75">
      <c r="A40" s="210" t="s">
        <v>211</v>
      </c>
      <c r="B40" s="237"/>
      <c r="C40" s="238"/>
      <c r="D40" s="239"/>
      <c r="E40" s="239"/>
      <c r="F40" s="239"/>
    </row>
    <row r="41" spans="1:6" ht="48" customHeight="1">
      <c r="A41" s="656" t="s">
        <v>474</v>
      </c>
      <c r="B41" s="656"/>
      <c r="C41" s="656"/>
      <c r="D41" s="239"/>
      <c r="E41" s="239"/>
      <c r="F41" s="239"/>
    </row>
    <row r="42" spans="1:6" ht="34.5" customHeight="1">
      <c r="A42" s="656" t="s">
        <v>604</v>
      </c>
      <c r="B42" s="656"/>
      <c r="C42" s="656"/>
      <c r="D42" s="239"/>
      <c r="E42" s="239"/>
      <c r="F42" s="239"/>
    </row>
    <row r="43" spans="1:6" ht="63" customHeight="1">
      <c r="A43" s="656" t="s">
        <v>473</v>
      </c>
      <c r="B43" s="656"/>
      <c r="C43" s="656"/>
      <c r="D43" s="239"/>
      <c r="E43" s="239"/>
      <c r="F43" s="239"/>
    </row>
    <row r="44" spans="1:3" ht="56.25" customHeight="1">
      <c r="A44" s="656" t="s">
        <v>705</v>
      </c>
      <c r="B44" s="656"/>
      <c r="C44" s="656"/>
    </row>
  </sheetData>
  <sheetProtection/>
  <mergeCells count="4">
    <mergeCell ref="A41:C41"/>
    <mergeCell ref="A42:C42"/>
    <mergeCell ref="A43:C43"/>
    <mergeCell ref="A44:C44"/>
  </mergeCells>
  <printOptions/>
  <pageMargins left="0.3937007874015748" right="0" top="0.2755905511811024" bottom="0.35433070866141736" header="0" footer="0"/>
  <pageSetup fitToHeight="2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18" sqref="A18:C18"/>
    </sheetView>
  </sheetViews>
  <sheetFormatPr defaultColWidth="9.00390625" defaultRowHeight="12.75"/>
  <cols>
    <col min="1" max="1" width="63.00390625" style="30" customWidth="1"/>
    <col min="2" max="2" width="19.00390625" style="44" customWidth="1"/>
    <col min="3" max="3" width="14.375" style="89" customWidth="1"/>
    <col min="4" max="4" width="11.00390625" style="30" customWidth="1"/>
    <col min="5" max="16384" width="9.125" style="30" customWidth="1"/>
  </cols>
  <sheetData>
    <row r="1" ht="15.75">
      <c r="A1" s="45" t="s">
        <v>139</v>
      </c>
    </row>
    <row r="2" ht="15.75">
      <c r="A2" s="45"/>
    </row>
    <row r="3" ht="15.75">
      <c r="A3" s="45"/>
    </row>
    <row r="4" ht="15.75">
      <c r="C4" s="90" t="s">
        <v>140</v>
      </c>
    </row>
    <row r="5" spans="1:3" ht="15.75">
      <c r="A5" s="54" t="s">
        <v>21</v>
      </c>
      <c r="B5" s="47" t="s">
        <v>243</v>
      </c>
      <c r="C5" s="22" t="s">
        <v>245</v>
      </c>
    </row>
    <row r="6" spans="1:3" ht="15.75">
      <c r="A6" s="55"/>
      <c r="B6" s="49" t="s">
        <v>156</v>
      </c>
      <c r="C6" s="29" t="s">
        <v>7</v>
      </c>
    </row>
    <row r="7" spans="1:3" ht="15.75">
      <c r="A7" s="522" t="s">
        <v>58</v>
      </c>
      <c r="B7" s="47"/>
      <c r="C7" s="202"/>
    </row>
    <row r="8" spans="1:3" ht="15.75">
      <c r="A8" s="552" t="s">
        <v>743</v>
      </c>
      <c r="B8" s="48"/>
      <c r="C8" s="62"/>
    </row>
    <row r="9" spans="1:7" ht="15.75" customHeight="1">
      <c r="A9" s="552" t="s">
        <v>744</v>
      </c>
      <c r="B9" s="48" t="s">
        <v>157</v>
      </c>
      <c r="C9" s="62">
        <v>90</v>
      </c>
      <c r="G9" s="108"/>
    </row>
    <row r="10" spans="1:3" ht="15.75">
      <c r="A10" s="552" t="s">
        <v>745</v>
      </c>
      <c r="B10" s="578" t="s">
        <v>157</v>
      </c>
      <c r="C10" s="555">
        <v>90</v>
      </c>
    </row>
    <row r="11" spans="1:3" ht="78.75">
      <c r="A11" s="579" t="s">
        <v>746</v>
      </c>
      <c r="B11" s="399" t="s">
        <v>157</v>
      </c>
      <c r="C11" s="580">
        <v>1200</v>
      </c>
    </row>
    <row r="12" spans="1:3" ht="31.5">
      <c r="A12" s="582" t="s">
        <v>747</v>
      </c>
      <c r="B12" s="583"/>
      <c r="C12" s="584"/>
    </row>
    <row r="13" spans="1:3" ht="15.75">
      <c r="A13" s="581" t="s">
        <v>748</v>
      </c>
      <c r="B13" s="48" t="s">
        <v>157</v>
      </c>
      <c r="C13" s="293">
        <v>140</v>
      </c>
    </row>
    <row r="14" spans="1:3" ht="15.75">
      <c r="A14" s="585" t="s">
        <v>749</v>
      </c>
      <c r="B14" s="578" t="s">
        <v>157</v>
      </c>
      <c r="C14" s="586">
        <v>140</v>
      </c>
    </row>
    <row r="15" spans="1:3" ht="34.5" customHeight="1">
      <c r="A15" s="521" t="s">
        <v>603</v>
      </c>
      <c r="B15" s="49" t="s">
        <v>44</v>
      </c>
      <c r="C15" s="203">
        <v>250</v>
      </c>
    </row>
    <row r="16" spans="1:4" ht="15.75">
      <c r="A16" s="91"/>
      <c r="B16" s="50"/>
      <c r="C16" s="92"/>
      <c r="D16" s="46"/>
    </row>
    <row r="17" spans="1:4" ht="15.75">
      <c r="A17" s="210" t="s">
        <v>831</v>
      </c>
      <c r="B17" s="50"/>
      <c r="C17" s="92"/>
      <c r="D17" s="46"/>
    </row>
    <row r="18" spans="1:3" ht="34.5" customHeight="1">
      <c r="A18" s="640" t="s">
        <v>741</v>
      </c>
      <c r="B18" s="640"/>
      <c r="C18" s="640"/>
    </row>
    <row r="19" spans="1:3" ht="15.75">
      <c r="A19" s="10"/>
      <c r="B19" s="10"/>
      <c r="C19" s="10"/>
    </row>
    <row r="20" spans="1:3" ht="15.75">
      <c r="A20" s="189"/>
      <c r="B20" s="10"/>
      <c r="C20" s="10"/>
    </row>
    <row r="21" spans="1:3" ht="15.75">
      <c r="A21" s="10"/>
      <c r="B21" s="10"/>
      <c r="C21" s="10"/>
    </row>
    <row r="22" spans="1:3" ht="15.75">
      <c r="A22" s="10"/>
      <c r="B22" s="10"/>
      <c r="C22" s="10"/>
    </row>
    <row r="23" spans="1:3" ht="15.75">
      <c r="A23" s="10"/>
      <c r="B23" s="50"/>
      <c r="C23" s="92"/>
    </row>
    <row r="24" spans="1:3" ht="15.75">
      <c r="A24" s="46"/>
      <c r="B24" s="50"/>
      <c r="C24" s="92"/>
    </row>
    <row r="25" spans="1:3" ht="15.75">
      <c r="A25" s="46"/>
      <c r="B25" s="50"/>
      <c r="C25" s="92"/>
    </row>
    <row r="26" spans="1:3" ht="15.75">
      <c r="A26" s="46"/>
      <c r="B26" s="50"/>
      <c r="C26" s="92"/>
    </row>
    <row r="27" spans="1:3" ht="15.75">
      <c r="A27" s="46"/>
      <c r="B27" s="50"/>
      <c r="C27" s="92"/>
    </row>
    <row r="28" spans="1:3" ht="15.75">
      <c r="A28" s="46"/>
      <c r="B28" s="50"/>
      <c r="C28" s="92"/>
    </row>
    <row r="29" spans="1:3" ht="15.75">
      <c r="A29" s="46"/>
      <c r="B29" s="50"/>
      <c r="C29" s="92"/>
    </row>
    <row r="30" spans="1:3" ht="15.75">
      <c r="A30" s="46"/>
      <c r="B30" s="50"/>
      <c r="C30" s="92"/>
    </row>
    <row r="31" spans="1:3" ht="15.75">
      <c r="A31" s="46"/>
      <c r="B31" s="50"/>
      <c r="C31" s="92"/>
    </row>
    <row r="32" spans="1:3" ht="15.75">
      <c r="A32" s="46"/>
      <c r="B32" s="50"/>
      <c r="C32" s="92"/>
    </row>
    <row r="33" ht="15.75">
      <c r="A33" s="46"/>
    </row>
  </sheetData>
  <sheetProtection/>
  <mergeCells count="1">
    <mergeCell ref="A18:C18"/>
  </mergeCells>
  <printOptions/>
  <pageMargins left="0.7480314960629921" right="0.1968503937007874" top="0.5905511811023623" bottom="0.1968503937007874" header="0.31496062992125984" footer="0.2755905511811024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60.75390625" style="195" customWidth="1"/>
    <col min="2" max="2" width="12.00390625" style="72" customWidth="1"/>
    <col min="3" max="3" width="13.375" style="195" customWidth="1"/>
    <col min="4" max="4" width="12.875" style="195" customWidth="1"/>
    <col min="5" max="16384" width="9.125" style="195" customWidth="1"/>
  </cols>
  <sheetData>
    <row r="1" ht="15">
      <c r="A1" s="194" t="s">
        <v>240</v>
      </c>
    </row>
    <row r="2" spans="3:30" ht="15">
      <c r="C2" s="197"/>
      <c r="D2" s="196" t="s">
        <v>241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ht="15">
      <c r="A3" s="261" t="s">
        <v>21</v>
      </c>
      <c r="B3" s="198" t="s">
        <v>155</v>
      </c>
      <c r="C3" s="198" t="s">
        <v>245</v>
      </c>
      <c r="D3" s="198" t="s">
        <v>245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</row>
    <row r="4" spans="1:30" ht="15">
      <c r="A4" s="200"/>
      <c r="B4" s="199" t="s">
        <v>156</v>
      </c>
      <c r="C4" s="199" t="s">
        <v>202</v>
      </c>
      <c r="D4" s="199" t="s">
        <v>203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</row>
    <row r="5" spans="1:30" ht="15">
      <c r="A5" s="407" t="s">
        <v>421</v>
      </c>
      <c r="B5" s="408"/>
      <c r="C5" s="409"/>
      <c r="D5" s="409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</row>
    <row r="6" spans="1:30" ht="15">
      <c r="A6" s="410" t="s">
        <v>463</v>
      </c>
      <c r="B6" s="411" t="s">
        <v>14</v>
      </c>
      <c r="C6" s="412">
        <v>350</v>
      </c>
      <c r="D6" s="412">
        <v>420</v>
      </c>
      <c r="E6" s="197"/>
      <c r="F6" s="588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</row>
    <row r="7" spans="1:30" ht="15">
      <c r="A7" s="413" t="s">
        <v>422</v>
      </c>
      <c r="B7" s="411" t="s">
        <v>14</v>
      </c>
      <c r="C7" s="412">
        <v>95.83</v>
      </c>
      <c r="D7" s="412">
        <v>115</v>
      </c>
      <c r="E7" s="197"/>
      <c r="F7" s="588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</row>
    <row r="8" spans="1:30" ht="15">
      <c r="A8" s="413" t="s">
        <v>423</v>
      </c>
      <c r="B8" s="411" t="s">
        <v>14</v>
      </c>
      <c r="C8" s="412">
        <v>116.67</v>
      </c>
      <c r="D8" s="412">
        <v>140</v>
      </c>
      <c r="E8" s="197"/>
      <c r="F8" s="588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</row>
    <row r="9" spans="1:30" ht="15">
      <c r="A9" s="413" t="s">
        <v>424</v>
      </c>
      <c r="B9" s="411" t="s">
        <v>14</v>
      </c>
      <c r="C9" s="412">
        <v>135</v>
      </c>
      <c r="D9" s="412">
        <v>162</v>
      </c>
      <c r="E9" s="197"/>
      <c r="F9" s="588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</row>
    <row r="10" spans="1:30" ht="15">
      <c r="A10" s="413" t="s">
        <v>425</v>
      </c>
      <c r="B10" s="411" t="s">
        <v>14</v>
      </c>
      <c r="C10" s="412">
        <v>162.5</v>
      </c>
      <c r="D10" s="412">
        <v>195</v>
      </c>
      <c r="E10" s="197"/>
      <c r="F10" s="58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</row>
    <row r="11" spans="1:30" ht="15">
      <c r="A11" s="413" t="s">
        <v>426</v>
      </c>
      <c r="B11" s="411" t="s">
        <v>14</v>
      </c>
      <c r="C11" s="412">
        <v>189.17</v>
      </c>
      <c r="D11" s="412">
        <v>227</v>
      </c>
      <c r="E11" s="197"/>
      <c r="F11" s="588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</row>
    <row r="12" spans="1:30" ht="15">
      <c r="A12" s="413" t="s">
        <v>427</v>
      </c>
      <c r="B12" s="411" t="s">
        <v>14</v>
      </c>
      <c r="C12" s="412">
        <v>212.5</v>
      </c>
      <c r="D12" s="412">
        <v>255</v>
      </c>
      <c r="E12" s="197"/>
      <c r="F12" s="588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</row>
    <row r="13" spans="1:30" ht="15">
      <c r="A13" s="413" t="s">
        <v>428</v>
      </c>
      <c r="B13" s="411" t="s">
        <v>14</v>
      </c>
      <c r="C13" s="412">
        <v>243.33</v>
      </c>
      <c r="D13" s="412">
        <v>292</v>
      </c>
      <c r="E13" s="197"/>
      <c r="F13" s="588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</row>
    <row r="14" spans="1:30" ht="15">
      <c r="A14" s="413" t="s">
        <v>429</v>
      </c>
      <c r="B14" s="411" t="s">
        <v>14</v>
      </c>
      <c r="C14" s="412">
        <v>262.5</v>
      </c>
      <c r="D14" s="412">
        <v>315</v>
      </c>
      <c r="E14" s="197"/>
      <c r="F14" s="588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</row>
    <row r="15" spans="1:30" ht="15">
      <c r="A15" s="413" t="s">
        <v>430</v>
      </c>
      <c r="B15" s="411" t="s">
        <v>14</v>
      </c>
      <c r="C15" s="412">
        <v>283.33</v>
      </c>
      <c r="D15" s="412">
        <v>340</v>
      </c>
      <c r="E15" s="197"/>
      <c r="F15" s="588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</row>
    <row r="16" spans="1:30" ht="15">
      <c r="A16" s="413" t="s">
        <v>431</v>
      </c>
      <c r="B16" s="411" t="s">
        <v>14</v>
      </c>
      <c r="C16" s="412">
        <v>301.67</v>
      </c>
      <c r="D16" s="412">
        <v>362</v>
      </c>
      <c r="E16" s="197"/>
      <c r="F16" s="588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</row>
    <row r="17" spans="1:30" ht="15">
      <c r="A17" s="413" t="s">
        <v>432</v>
      </c>
      <c r="B17" s="411" t="s">
        <v>14</v>
      </c>
      <c r="C17" s="412">
        <v>325</v>
      </c>
      <c r="D17" s="412">
        <v>390</v>
      </c>
      <c r="E17" s="197"/>
      <c r="F17" s="588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</row>
    <row r="18" spans="1:30" ht="15">
      <c r="A18" s="414" t="s">
        <v>433</v>
      </c>
      <c r="B18" s="411" t="s">
        <v>14</v>
      </c>
      <c r="C18" s="412">
        <v>41.67</v>
      </c>
      <c r="D18" s="412">
        <v>50</v>
      </c>
      <c r="E18" s="197"/>
      <c r="F18" s="588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</row>
    <row r="19" spans="1:30" ht="15">
      <c r="A19" s="414" t="s">
        <v>434</v>
      </c>
      <c r="B19" s="411"/>
      <c r="C19" s="412"/>
      <c r="D19" s="412"/>
      <c r="E19" s="197"/>
      <c r="F19" s="588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</row>
    <row r="20" spans="1:30" ht="15">
      <c r="A20" s="410" t="s">
        <v>435</v>
      </c>
      <c r="B20" s="411" t="s">
        <v>14</v>
      </c>
      <c r="C20" s="412">
        <v>162.5</v>
      </c>
      <c r="D20" s="412">
        <v>195</v>
      </c>
      <c r="E20" s="197"/>
      <c r="F20" s="588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</row>
    <row r="21" spans="1:30" ht="60">
      <c r="A21" s="415" t="s">
        <v>436</v>
      </c>
      <c r="B21" s="411" t="s">
        <v>14</v>
      </c>
      <c r="C21" s="412">
        <v>195.83</v>
      </c>
      <c r="D21" s="412">
        <v>235</v>
      </c>
      <c r="E21" s="197"/>
      <c r="F21" s="58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</row>
    <row r="22" spans="1:30" ht="60">
      <c r="A22" s="416" t="s">
        <v>437</v>
      </c>
      <c r="B22" s="411" t="s">
        <v>14</v>
      </c>
      <c r="C22" s="412">
        <v>375</v>
      </c>
      <c r="D22" s="412">
        <v>450</v>
      </c>
      <c r="E22" s="197"/>
      <c r="F22" s="58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</row>
    <row r="23" spans="1:30" ht="15">
      <c r="A23" s="417" t="s">
        <v>438</v>
      </c>
      <c r="B23" s="411"/>
      <c r="C23" s="412"/>
      <c r="D23" s="412"/>
      <c r="E23" s="197"/>
      <c r="F23" s="58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</row>
    <row r="24" spans="1:30" ht="15">
      <c r="A24" s="410" t="s">
        <v>439</v>
      </c>
      <c r="B24" s="411"/>
      <c r="C24" s="412"/>
      <c r="D24" s="412"/>
      <c r="E24" s="197"/>
      <c r="F24" s="58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</row>
    <row r="25" spans="1:30" ht="15">
      <c r="A25" s="410" t="s">
        <v>463</v>
      </c>
      <c r="B25" s="411" t="s">
        <v>14</v>
      </c>
      <c r="C25" s="412">
        <v>18000</v>
      </c>
      <c r="D25" s="412">
        <v>21600</v>
      </c>
      <c r="E25" s="197"/>
      <c r="F25" s="58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</row>
    <row r="26" spans="1:30" ht="15">
      <c r="A26" s="413" t="s">
        <v>422</v>
      </c>
      <c r="B26" s="411" t="s">
        <v>14</v>
      </c>
      <c r="C26" s="412">
        <v>1800</v>
      </c>
      <c r="D26" s="412">
        <v>2160</v>
      </c>
      <c r="E26" s="197"/>
      <c r="F26" s="58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</row>
    <row r="27" spans="1:30" ht="15">
      <c r="A27" s="413" t="s">
        <v>423</v>
      </c>
      <c r="B27" s="411" t="s">
        <v>14</v>
      </c>
      <c r="C27" s="412">
        <v>3333.33</v>
      </c>
      <c r="D27" s="412">
        <v>4000</v>
      </c>
      <c r="E27" s="197"/>
      <c r="F27" s="58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</row>
    <row r="28" spans="1:30" ht="15">
      <c r="A28" s="413" t="s">
        <v>424</v>
      </c>
      <c r="B28" s="411" t="s">
        <v>14</v>
      </c>
      <c r="C28" s="412">
        <v>4841.67</v>
      </c>
      <c r="D28" s="412">
        <v>5810</v>
      </c>
      <c r="E28" s="197"/>
      <c r="F28" s="58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</row>
    <row r="29" spans="1:30" ht="15">
      <c r="A29" s="413" t="s">
        <v>425</v>
      </c>
      <c r="B29" s="411" t="s">
        <v>14</v>
      </c>
      <c r="C29" s="412">
        <v>6345.83</v>
      </c>
      <c r="D29" s="412">
        <v>7615</v>
      </c>
      <c r="E29" s="197"/>
      <c r="F29" s="58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</row>
    <row r="30" spans="1:30" ht="15">
      <c r="A30" s="413" t="s">
        <v>426</v>
      </c>
      <c r="B30" s="411" t="s">
        <v>14</v>
      </c>
      <c r="C30" s="412">
        <v>7875</v>
      </c>
      <c r="D30" s="412">
        <v>9450</v>
      </c>
      <c r="E30" s="197"/>
      <c r="F30" s="58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</row>
    <row r="31" spans="1:30" ht="15">
      <c r="A31" s="413" t="s">
        <v>427</v>
      </c>
      <c r="B31" s="411" t="s">
        <v>14</v>
      </c>
      <c r="C31" s="412">
        <v>9270.83</v>
      </c>
      <c r="D31" s="412">
        <v>11125</v>
      </c>
      <c r="E31" s="197"/>
      <c r="F31" s="58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</row>
    <row r="32" spans="1:30" ht="15">
      <c r="A32" s="413" t="s">
        <v>428</v>
      </c>
      <c r="B32" s="411" t="s">
        <v>14</v>
      </c>
      <c r="C32" s="412">
        <v>10775</v>
      </c>
      <c r="D32" s="412">
        <v>12930</v>
      </c>
      <c r="E32" s="197"/>
      <c r="F32" s="58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</row>
    <row r="33" spans="1:30" ht="15">
      <c r="A33" s="413" t="s">
        <v>429</v>
      </c>
      <c r="B33" s="411" t="s">
        <v>14</v>
      </c>
      <c r="C33" s="412">
        <v>12283.33</v>
      </c>
      <c r="D33" s="412">
        <v>14740</v>
      </c>
      <c r="E33" s="197"/>
      <c r="F33" s="58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</row>
    <row r="34" spans="1:30" ht="15">
      <c r="A34" s="413" t="s">
        <v>430</v>
      </c>
      <c r="B34" s="411" t="s">
        <v>14</v>
      </c>
      <c r="C34" s="412">
        <v>13725</v>
      </c>
      <c r="D34" s="412">
        <v>16470</v>
      </c>
      <c r="E34" s="197"/>
      <c r="F34" s="58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</row>
    <row r="35" spans="1:30" ht="15">
      <c r="A35" s="413" t="s">
        <v>431</v>
      </c>
      <c r="B35" s="411" t="s">
        <v>14</v>
      </c>
      <c r="C35" s="412">
        <v>15166.67</v>
      </c>
      <c r="D35" s="412">
        <v>18200</v>
      </c>
      <c r="E35" s="197"/>
      <c r="F35" s="58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</row>
    <row r="36" spans="1:30" ht="15">
      <c r="A36" s="413" t="s">
        <v>432</v>
      </c>
      <c r="B36" s="411" t="s">
        <v>14</v>
      </c>
      <c r="C36" s="412">
        <v>16712.5</v>
      </c>
      <c r="D36" s="412">
        <v>20055</v>
      </c>
      <c r="E36" s="197"/>
      <c r="F36" s="58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</row>
    <row r="37" spans="1:30" ht="60">
      <c r="A37" s="416" t="s">
        <v>440</v>
      </c>
      <c r="B37" s="411"/>
      <c r="C37" s="412"/>
      <c r="D37" s="412"/>
      <c r="E37" s="197"/>
      <c r="F37" s="58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</row>
    <row r="38" spans="1:30" ht="15">
      <c r="A38" s="410" t="s">
        <v>463</v>
      </c>
      <c r="B38" s="411" t="s">
        <v>14</v>
      </c>
      <c r="C38" s="412">
        <v>11700</v>
      </c>
      <c r="D38" s="412">
        <v>14040</v>
      </c>
      <c r="E38" s="197"/>
      <c r="F38" s="58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</row>
    <row r="39" spans="1:30" ht="15">
      <c r="A39" s="413" t="s">
        <v>422</v>
      </c>
      <c r="B39" s="411" t="s">
        <v>14</v>
      </c>
      <c r="C39" s="412">
        <v>1216.67</v>
      </c>
      <c r="D39" s="412">
        <v>1460</v>
      </c>
      <c r="E39" s="197"/>
      <c r="F39" s="58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</row>
    <row r="40" spans="1:30" ht="15">
      <c r="A40" s="413" t="s">
        <v>423</v>
      </c>
      <c r="B40" s="411" t="s">
        <v>14</v>
      </c>
      <c r="C40" s="412">
        <v>2125</v>
      </c>
      <c r="D40" s="412">
        <v>2550</v>
      </c>
      <c r="E40" s="197"/>
      <c r="F40" s="58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</row>
    <row r="41" spans="1:30" ht="15">
      <c r="A41" s="413" t="s">
        <v>424</v>
      </c>
      <c r="B41" s="411" t="s">
        <v>14</v>
      </c>
      <c r="C41" s="412">
        <v>3025</v>
      </c>
      <c r="D41" s="412">
        <v>3630</v>
      </c>
      <c r="E41" s="197"/>
      <c r="F41" s="58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30" ht="15">
      <c r="A42" s="413" t="s">
        <v>425</v>
      </c>
      <c r="B42" s="411" t="s">
        <v>14</v>
      </c>
      <c r="C42" s="412">
        <v>4016.67</v>
      </c>
      <c r="D42" s="412">
        <v>4820</v>
      </c>
      <c r="E42" s="197"/>
      <c r="F42" s="58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</row>
    <row r="43" spans="1:30" ht="15">
      <c r="A43" s="413" t="s">
        <v>426</v>
      </c>
      <c r="B43" s="411" t="s">
        <v>14</v>
      </c>
      <c r="C43" s="412">
        <v>4966.67</v>
      </c>
      <c r="D43" s="412">
        <v>5960</v>
      </c>
      <c r="E43" s="197"/>
      <c r="F43" s="58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</row>
    <row r="44" spans="1:30" ht="15">
      <c r="A44" s="413" t="s">
        <v>427</v>
      </c>
      <c r="B44" s="411" t="s">
        <v>14</v>
      </c>
      <c r="C44" s="412">
        <v>5904.17</v>
      </c>
      <c r="D44" s="412">
        <v>7085</v>
      </c>
      <c r="E44" s="197"/>
      <c r="F44" s="58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</row>
    <row r="45" spans="1:30" ht="15">
      <c r="A45" s="413" t="s">
        <v>428</v>
      </c>
      <c r="B45" s="411" t="s">
        <v>14</v>
      </c>
      <c r="C45" s="412">
        <v>6975</v>
      </c>
      <c r="D45" s="412">
        <v>8370</v>
      </c>
      <c r="E45" s="197"/>
      <c r="F45" s="58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</row>
    <row r="46" spans="1:30" ht="15">
      <c r="A46" s="413" t="s">
        <v>429</v>
      </c>
      <c r="B46" s="411" t="s">
        <v>14</v>
      </c>
      <c r="C46" s="412">
        <v>7875</v>
      </c>
      <c r="D46" s="412">
        <v>9450</v>
      </c>
      <c r="E46" s="197"/>
      <c r="F46" s="58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</row>
    <row r="47" spans="1:30" ht="15">
      <c r="A47" s="413" t="s">
        <v>430</v>
      </c>
      <c r="B47" s="411" t="s">
        <v>14</v>
      </c>
      <c r="C47" s="412">
        <v>8775</v>
      </c>
      <c r="D47" s="412">
        <v>10530</v>
      </c>
      <c r="E47" s="197"/>
      <c r="F47" s="58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</row>
    <row r="48" spans="1:30" ht="15">
      <c r="A48" s="413" t="s">
        <v>431</v>
      </c>
      <c r="B48" s="411" t="s">
        <v>14</v>
      </c>
      <c r="C48" s="412">
        <v>9683.33</v>
      </c>
      <c r="D48" s="412">
        <v>11620</v>
      </c>
      <c r="E48" s="197"/>
      <c r="F48" s="58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</row>
    <row r="49" spans="1:30" ht="15">
      <c r="A49" s="413" t="s">
        <v>432</v>
      </c>
      <c r="B49" s="411" t="s">
        <v>14</v>
      </c>
      <c r="C49" s="412">
        <v>10637.5</v>
      </c>
      <c r="D49" s="412">
        <v>12765</v>
      </c>
      <c r="E49" s="197"/>
      <c r="F49" s="58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</row>
    <row r="50" spans="1:30" ht="60">
      <c r="A50" s="416" t="s">
        <v>441</v>
      </c>
      <c r="B50" s="411"/>
      <c r="C50" s="412"/>
      <c r="D50" s="412"/>
      <c r="E50" s="197"/>
      <c r="F50" s="58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</row>
    <row r="51" spans="1:30" ht="15">
      <c r="A51" s="410" t="s">
        <v>463</v>
      </c>
      <c r="B51" s="411" t="s">
        <v>14</v>
      </c>
      <c r="C51" s="412">
        <v>14687.5</v>
      </c>
      <c r="D51" s="412">
        <v>17625</v>
      </c>
      <c r="E51" s="197"/>
      <c r="F51" s="58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</row>
    <row r="52" spans="1:30" ht="15">
      <c r="A52" s="413" t="s">
        <v>422</v>
      </c>
      <c r="B52" s="411" t="s">
        <v>14</v>
      </c>
      <c r="C52" s="412">
        <v>1529.17</v>
      </c>
      <c r="D52" s="412">
        <v>1835</v>
      </c>
      <c r="E52" s="197"/>
      <c r="F52" s="58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</row>
    <row r="53" spans="1:30" ht="15">
      <c r="A53" s="413" t="s">
        <v>423</v>
      </c>
      <c r="B53" s="411" t="s">
        <v>14</v>
      </c>
      <c r="C53" s="412">
        <v>2700</v>
      </c>
      <c r="D53" s="412">
        <v>3240</v>
      </c>
      <c r="E53" s="197"/>
      <c r="F53" s="58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</row>
    <row r="54" spans="1:30" ht="15">
      <c r="A54" s="413" t="s">
        <v>424</v>
      </c>
      <c r="B54" s="411" t="s">
        <v>14</v>
      </c>
      <c r="C54" s="412">
        <v>3995.83</v>
      </c>
      <c r="D54" s="412">
        <v>4795</v>
      </c>
      <c r="E54" s="197"/>
      <c r="F54" s="58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</row>
    <row r="55" spans="1:30" ht="15">
      <c r="A55" s="413" t="s">
        <v>425</v>
      </c>
      <c r="B55" s="411" t="s">
        <v>14</v>
      </c>
      <c r="C55" s="412">
        <v>5200</v>
      </c>
      <c r="D55" s="412">
        <v>6240</v>
      </c>
      <c r="E55" s="197"/>
      <c r="F55" s="58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</row>
    <row r="56" spans="1:30" ht="15">
      <c r="A56" s="413" t="s">
        <v>426</v>
      </c>
      <c r="B56" s="411" t="s">
        <v>14</v>
      </c>
      <c r="C56" s="412">
        <v>6345.83</v>
      </c>
      <c r="D56" s="412">
        <v>7615</v>
      </c>
      <c r="E56" s="197"/>
      <c r="F56" s="58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</row>
    <row r="57" spans="1:30" ht="15">
      <c r="A57" s="413" t="s">
        <v>427</v>
      </c>
      <c r="B57" s="411" t="s">
        <v>14</v>
      </c>
      <c r="C57" s="412">
        <v>7666.57</v>
      </c>
      <c r="D57" s="412">
        <v>9200</v>
      </c>
      <c r="E57" s="197"/>
      <c r="F57" s="58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</row>
    <row r="58" spans="1:30" ht="15">
      <c r="A58" s="413" t="s">
        <v>428</v>
      </c>
      <c r="B58" s="411" t="s">
        <v>14</v>
      </c>
      <c r="C58" s="412">
        <v>8875</v>
      </c>
      <c r="D58" s="412">
        <v>10650</v>
      </c>
      <c r="E58" s="197"/>
      <c r="F58" s="58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</row>
    <row r="59" spans="1:30" ht="15">
      <c r="A59" s="413" t="s">
        <v>429</v>
      </c>
      <c r="B59" s="411" t="s">
        <v>14</v>
      </c>
      <c r="C59" s="412">
        <v>10033.33</v>
      </c>
      <c r="D59" s="412">
        <v>12040</v>
      </c>
      <c r="E59" s="197"/>
      <c r="F59" s="58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</row>
    <row r="60" spans="1:30" ht="15">
      <c r="A60" s="413" t="s">
        <v>430</v>
      </c>
      <c r="B60" s="411" t="s">
        <v>14</v>
      </c>
      <c r="C60" s="412">
        <v>11258.33</v>
      </c>
      <c r="D60" s="412">
        <v>13510</v>
      </c>
      <c r="E60" s="197"/>
      <c r="F60" s="58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</row>
    <row r="61" spans="1:30" ht="15">
      <c r="A61" s="413" t="s">
        <v>431</v>
      </c>
      <c r="B61" s="411" t="s">
        <v>14</v>
      </c>
      <c r="C61" s="412">
        <v>12383.33</v>
      </c>
      <c r="D61" s="412">
        <v>14860</v>
      </c>
      <c r="E61" s="197"/>
      <c r="F61" s="58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</row>
    <row r="62" spans="1:30" ht="15">
      <c r="A62" s="413" t="s">
        <v>432</v>
      </c>
      <c r="B62" s="411" t="s">
        <v>14</v>
      </c>
      <c r="C62" s="412">
        <v>13500</v>
      </c>
      <c r="D62" s="412">
        <v>16200</v>
      </c>
      <c r="E62" s="197"/>
      <c r="F62" s="58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</row>
    <row r="63" spans="1:30" ht="30" customHeight="1">
      <c r="A63" s="418" t="s">
        <v>772</v>
      </c>
      <c r="B63" s="419" t="s">
        <v>442</v>
      </c>
      <c r="C63" s="412">
        <v>243.33</v>
      </c>
      <c r="D63" s="412">
        <v>292</v>
      </c>
      <c r="E63" s="197"/>
      <c r="F63" s="58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</row>
    <row r="64" spans="1:30" ht="15">
      <c r="A64" s="417" t="s">
        <v>762</v>
      </c>
      <c r="B64" s="411" t="s">
        <v>14</v>
      </c>
      <c r="C64" s="412">
        <v>5</v>
      </c>
      <c r="D64" s="412">
        <v>6</v>
      </c>
      <c r="E64" s="197"/>
      <c r="F64" s="58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</row>
    <row r="65" spans="1:30" ht="43.5">
      <c r="A65" s="418" t="s">
        <v>763</v>
      </c>
      <c r="B65" s="411" t="s">
        <v>14</v>
      </c>
      <c r="C65" s="412">
        <v>72.5</v>
      </c>
      <c r="D65" s="412">
        <v>87</v>
      </c>
      <c r="E65" s="197"/>
      <c r="F65" s="58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</row>
    <row r="66" spans="1:30" ht="42.75">
      <c r="A66" s="420" t="s">
        <v>764</v>
      </c>
      <c r="B66" s="411" t="s">
        <v>146</v>
      </c>
      <c r="C66" s="412">
        <v>54.17</v>
      </c>
      <c r="D66" s="412">
        <v>65</v>
      </c>
      <c r="E66" s="197"/>
      <c r="F66" s="58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</row>
    <row r="67" spans="1:30" ht="43.5">
      <c r="A67" s="418" t="s">
        <v>765</v>
      </c>
      <c r="B67" s="411" t="s">
        <v>146</v>
      </c>
      <c r="C67" s="412">
        <v>71.67</v>
      </c>
      <c r="D67" s="412">
        <v>86</v>
      </c>
      <c r="E67" s="197"/>
      <c r="F67" s="58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</row>
    <row r="68" spans="1:30" ht="29.25">
      <c r="A68" s="421" t="s">
        <v>766</v>
      </c>
      <c r="B68" s="411" t="s">
        <v>16</v>
      </c>
      <c r="C68" s="412">
        <v>13.33</v>
      </c>
      <c r="D68" s="412">
        <v>16</v>
      </c>
      <c r="E68" s="197"/>
      <c r="F68" s="58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</row>
    <row r="69" spans="1:30" ht="29.25">
      <c r="A69" s="422" t="s">
        <v>767</v>
      </c>
      <c r="B69" s="411" t="s">
        <v>16</v>
      </c>
      <c r="C69" s="412">
        <v>58.33</v>
      </c>
      <c r="D69" s="412">
        <v>70</v>
      </c>
      <c r="E69" s="197"/>
      <c r="F69" s="58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</row>
    <row r="70" spans="1:30" ht="15">
      <c r="A70" s="423" t="s">
        <v>768</v>
      </c>
      <c r="B70" s="411"/>
      <c r="C70" s="412"/>
      <c r="D70" s="412"/>
      <c r="E70" s="197"/>
      <c r="F70" s="58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</row>
    <row r="71" spans="1:30" ht="15">
      <c r="A71" s="424" t="s">
        <v>275</v>
      </c>
      <c r="B71" s="411" t="s">
        <v>0</v>
      </c>
      <c r="C71" s="412">
        <v>37.5</v>
      </c>
      <c r="D71" s="412">
        <v>45</v>
      </c>
      <c r="E71" s="197"/>
      <c r="F71" s="58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</row>
    <row r="72" spans="1:30" ht="29.25">
      <c r="A72" s="425" t="s">
        <v>769</v>
      </c>
      <c r="B72" s="426" t="s">
        <v>0</v>
      </c>
      <c r="C72" s="427">
        <v>21.67</v>
      </c>
      <c r="D72" s="427">
        <v>26</v>
      </c>
      <c r="E72" s="197"/>
      <c r="F72" s="58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</row>
    <row r="73" spans="1:30" ht="15">
      <c r="A73" s="194" t="s">
        <v>187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</row>
    <row r="74" spans="1:30" ht="15">
      <c r="A74" s="195" t="s">
        <v>770</v>
      </c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</row>
    <row r="75" spans="1:30" ht="15">
      <c r="A75" s="657" t="s">
        <v>168</v>
      </c>
      <c r="B75" s="657"/>
      <c r="C75" s="65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</row>
    <row r="76" spans="1:30" ht="15">
      <c r="A76" s="657" t="s">
        <v>443</v>
      </c>
      <c r="B76" s="657"/>
      <c r="C76" s="65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</row>
    <row r="77" spans="1:30" ht="35.25" customHeight="1">
      <c r="A77" s="658" t="s">
        <v>444</v>
      </c>
      <c r="B77" s="658"/>
      <c r="C77" s="658"/>
      <c r="D77" s="658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</row>
    <row r="78" spans="1:30" ht="29.25" customHeight="1">
      <c r="A78" s="658" t="s">
        <v>445</v>
      </c>
      <c r="B78" s="658"/>
      <c r="C78" s="658"/>
      <c r="D78" s="658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</row>
    <row r="79" spans="1:30" ht="15">
      <c r="A79" s="657" t="s">
        <v>771</v>
      </c>
      <c r="B79" s="657"/>
      <c r="C79" s="657"/>
      <c r="D79" s="65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</row>
    <row r="80" spans="3:30" ht="15"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</row>
    <row r="81" spans="3:30" ht="15"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</row>
    <row r="82" spans="1:41" ht="15">
      <c r="A82" s="197"/>
      <c r="B82" s="178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</row>
    <row r="83" spans="1:41" ht="15">
      <c r="A83" s="197"/>
      <c r="B83" s="178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</row>
    <row r="84" spans="1:41" ht="15">
      <c r="A84" s="197"/>
      <c r="B84" s="178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</row>
    <row r="85" spans="1:41" ht="15">
      <c r="A85" s="197"/>
      <c r="B85" s="178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</row>
    <row r="86" spans="1:41" ht="15">
      <c r="A86" s="197"/>
      <c r="B86" s="178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</row>
    <row r="87" spans="1:41" ht="15">
      <c r="A87" s="197"/>
      <c r="B87" s="178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</row>
    <row r="88" spans="1:41" ht="15">
      <c r="A88" s="197"/>
      <c r="B88" s="178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</row>
    <row r="89" spans="1:41" ht="15">
      <c r="A89" s="197"/>
      <c r="B89" s="178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</row>
    <row r="90" spans="1:41" ht="15">
      <c r="A90" s="197"/>
      <c r="B90" s="178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</row>
    <row r="91" spans="1:41" ht="15">
      <c r="A91" s="197"/>
      <c r="B91" s="178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</row>
    <row r="92" spans="1:41" ht="15">
      <c r="A92" s="197"/>
      <c r="B92" s="178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</row>
    <row r="93" spans="1:41" ht="15">
      <c r="A93" s="197"/>
      <c r="B93" s="178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</row>
    <row r="94" spans="1:41" ht="15">
      <c r="A94" s="197"/>
      <c r="B94" s="178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</row>
    <row r="95" spans="1:41" ht="15">
      <c r="A95" s="197"/>
      <c r="B95" s="178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</row>
    <row r="96" spans="1:41" ht="15">
      <c r="A96" s="197"/>
      <c r="B96" s="178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</row>
    <row r="97" spans="1:41" ht="15">
      <c r="A97" s="197"/>
      <c r="B97" s="178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</row>
    <row r="98" spans="1:41" ht="15">
      <c r="A98" s="197"/>
      <c r="B98" s="178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</row>
    <row r="99" spans="1:41" ht="15">
      <c r="A99" s="197"/>
      <c r="B99" s="178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</row>
    <row r="100" spans="1:41" ht="15">
      <c r="A100" s="197"/>
      <c r="B100" s="178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</row>
    <row r="101" spans="1:41" ht="15">
      <c r="A101" s="197"/>
      <c r="B101" s="178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</row>
    <row r="102" spans="1:41" ht="15">
      <c r="A102" s="197"/>
      <c r="B102" s="178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</row>
    <row r="103" spans="1:41" ht="15">
      <c r="A103" s="197"/>
      <c r="B103" s="178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</row>
    <row r="104" spans="1:41" ht="15">
      <c r="A104" s="197"/>
      <c r="B104" s="178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</row>
    <row r="105" spans="1:41" ht="15">
      <c r="A105" s="197"/>
      <c r="B105" s="178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</row>
    <row r="106" spans="1:41" ht="15">
      <c r="A106" s="197"/>
      <c r="B106" s="178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</row>
    <row r="107" spans="1:41" ht="15">
      <c r="A107" s="197"/>
      <c r="B107" s="178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</row>
    <row r="108" spans="1:41" ht="15">
      <c r="A108" s="197"/>
      <c r="B108" s="178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</row>
    <row r="109" spans="1:41" ht="15">
      <c r="A109" s="197"/>
      <c r="B109" s="178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</row>
    <row r="110" spans="1:41" ht="15">
      <c r="A110" s="197"/>
      <c r="B110" s="178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</row>
    <row r="111" spans="1:41" ht="15">
      <c r="A111" s="197"/>
      <c r="B111" s="178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</row>
    <row r="112" spans="1:41" ht="15">
      <c r="A112" s="197"/>
      <c r="B112" s="178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</row>
    <row r="113" spans="1:41" ht="15">
      <c r="A113" s="197"/>
      <c r="B113" s="178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</row>
    <row r="114" spans="1:41" ht="15">
      <c r="A114" s="197"/>
      <c r="B114" s="178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</row>
    <row r="115" spans="1:41" ht="15">
      <c r="A115" s="197"/>
      <c r="B115" s="178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</row>
    <row r="116" spans="1:41" ht="15">
      <c r="A116" s="197"/>
      <c r="B116" s="178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</row>
    <row r="117" spans="1:41" ht="15">
      <c r="A117" s="197"/>
      <c r="B117" s="178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</row>
    <row r="118" spans="1:41" ht="15">
      <c r="A118" s="197"/>
      <c r="B118" s="178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</row>
    <row r="119" spans="1:41" ht="15">
      <c r="A119" s="197"/>
      <c r="B119" s="178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</row>
    <row r="120" spans="1:41" ht="15">
      <c r="A120" s="197"/>
      <c r="B120" s="178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</row>
    <row r="121" spans="1:41" ht="15">
      <c r="A121" s="197"/>
      <c r="B121" s="178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</row>
    <row r="122" spans="1:41" ht="15">
      <c r="A122" s="197"/>
      <c r="B122" s="178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</row>
    <row r="123" spans="1:41" ht="15">
      <c r="A123" s="197"/>
      <c r="B123" s="178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</row>
    <row r="124" spans="1:41" ht="15">
      <c r="A124" s="197"/>
      <c r="B124" s="178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</row>
    <row r="125" spans="1:41" ht="15">
      <c r="A125" s="197"/>
      <c r="B125" s="178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</row>
    <row r="126" spans="1:41" ht="15">
      <c r="A126" s="197"/>
      <c r="B126" s="178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</row>
    <row r="127" spans="1:41" ht="15">
      <c r="A127" s="197"/>
      <c r="B127" s="178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</row>
    <row r="128" spans="1:41" ht="15">
      <c r="A128" s="197"/>
      <c r="B128" s="178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</row>
    <row r="129" spans="1:41" ht="15">
      <c r="A129" s="197"/>
      <c r="B129" s="178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</row>
    <row r="130" spans="1:41" ht="15">
      <c r="A130" s="197"/>
      <c r="B130" s="178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</row>
    <row r="131" spans="1:41" ht="15">
      <c r="A131" s="197"/>
      <c r="B131" s="178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</row>
    <row r="132" spans="1:41" ht="15">
      <c r="A132" s="197"/>
      <c r="B132" s="178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</row>
    <row r="133" spans="1:41" ht="15">
      <c r="A133" s="197"/>
      <c r="B133" s="178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</row>
    <row r="134" spans="1:41" ht="15">
      <c r="A134" s="197"/>
      <c r="B134" s="178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</row>
    <row r="135" spans="1:41" ht="15">
      <c r="A135" s="197"/>
      <c r="B135" s="178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</row>
    <row r="136" spans="1:41" ht="15">
      <c r="A136" s="197"/>
      <c r="B136" s="178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</row>
    <row r="137" spans="1:41" ht="15">
      <c r="A137" s="197"/>
      <c r="B137" s="178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</row>
    <row r="138" spans="1:41" ht="15">
      <c r="A138" s="197"/>
      <c r="B138" s="178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</row>
    <row r="139" spans="1:41" ht="15">
      <c r="A139" s="197"/>
      <c r="B139" s="178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</row>
    <row r="140" spans="1:41" ht="15">
      <c r="A140" s="197"/>
      <c r="B140" s="178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</row>
    <row r="141" spans="1:41" ht="15">
      <c r="A141" s="197"/>
      <c r="B141" s="178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</row>
    <row r="142" spans="1:41" ht="15">
      <c r="A142" s="197"/>
      <c r="B142" s="178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</row>
    <row r="143" spans="1:41" ht="15">
      <c r="A143" s="197"/>
      <c r="B143" s="178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</row>
    <row r="144" spans="1:41" ht="15">
      <c r="A144" s="197"/>
      <c r="B144" s="178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</row>
    <row r="145" spans="1:41" ht="15">
      <c r="A145" s="197"/>
      <c r="B145" s="178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</row>
    <row r="146" spans="1:41" ht="15">
      <c r="A146" s="197"/>
      <c r="B146" s="178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</row>
    <row r="147" spans="1:41" ht="15">
      <c r="A147" s="197"/>
      <c r="B147" s="178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</row>
    <row r="148" spans="1:41" ht="15">
      <c r="A148" s="197"/>
      <c r="B148" s="178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</row>
    <row r="149" spans="1:41" ht="15">
      <c r="A149" s="197"/>
      <c r="B149" s="178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</row>
    <row r="150" spans="1:41" ht="15">
      <c r="A150" s="197"/>
      <c r="B150" s="178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</row>
    <row r="151" spans="1:41" ht="15">
      <c r="A151" s="197"/>
      <c r="B151" s="178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</row>
    <row r="152" spans="1:41" ht="15">
      <c r="A152" s="197"/>
      <c r="B152" s="178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</row>
    <row r="153" spans="1:41" ht="15">
      <c r="A153" s="197"/>
      <c r="B153" s="178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</row>
    <row r="154" spans="1:41" ht="15">
      <c r="A154" s="197"/>
      <c r="B154" s="178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</row>
    <row r="155" spans="1:41" ht="15">
      <c r="A155" s="197"/>
      <c r="B155" s="178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</row>
    <row r="156" spans="1:41" ht="15">
      <c r="A156" s="197"/>
      <c r="B156" s="178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</row>
    <row r="157" spans="1:41" ht="15">
      <c r="A157" s="197"/>
      <c r="B157" s="178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</row>
    <row r="158" spans="1:41" ht="15">
      <c r="A158" s="197"/>
      <c r="B158" s="178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</row>
    <row r="159" spans="1:41" ht="15">
      <c r="A159" s="197"/>
      <c r="B159" s="178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</row>
    <row r="160" spans="1:41" ht="15">
      <c r="A160" s="197"/>
      <c r="B160" s="178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</row>
    <row r="161" spans="1:41" ht="15">
      <c r="A161" s="197"/>
      <c r="B161" s="178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97"/>
    </row>
    <row r="162" spans="1:41" ht="15">
      <c r="A162" s="197"/>
      <c r="B162" s="178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</row>
    <row r="163" spans="1:41" ht="15">
      <c r="A163" s="197"/>
      <c r="B163" s="178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</row>
    <row r="164" spans="1:41" ht="15">
      <c r="A164" s="197"/>
      <c r="B164" s="178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</row>
    <row r="165" spans="1:41" ht="15">
      <c r="A165" s="197"/>
      <c r="B165" s="178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</row>
    <row r="166" spans="1:41" ht="15">
      <c r="A166" s="197"/>
      <c r="B166" s="178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</row>
    <row r="167" spans="1:41" ht="15">
      <c r="A167" s="197"/>
      <c r="B167" s="178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</row>
    <row r="168" spans="1:41" ht="15">
      <c r="A168" s="197"/>
      <c r="B168" s="178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</row>
    <row r="169" spans="1:41" ht="15">
      <c r="A169" s="197"/>
      <c r="B169" s="178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</row>
    <row r="170" spans="1:41" ht="15">
      <c r="A170" s="197"/>
      <c r="B170" s="178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</row>
    <row r="171" spans="1:41" ht="15">
      <c r="A171" s="197"/>
      <c r="B171" s="178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</row>
    <row r="172" spans="1:41" ht="15">
      <c r="A172" s="197"/>
      <c r="B172" s="178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</row>
    <row r="173" spans="1:41" ht="15">
      <c r="A173" s="197"/>
      <c r="B173" s="178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</row>
    <row r="174" spans="1:41" ht="15">
      <c r="A174" s="197"/>
      <c r="B174" s="178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</row>
    <row r="175" spans="1:41" ht="15">
      <c r="A175" s="197"/>
      <c r="B175" s="178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</row>
    <row r="176" spans="1:41" ht="15">
      <c r="A176" s="197"/>
      <c r="B176" s="178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</row>
    <row r="177" spans="1:41" ht="15">
      <c r="A177" s="197"/>
      <c r="B177" s="178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</row>
    <row r="178" spans="1:41" ht="15">
      <c r="A178" s="197"/>
      <c r="B178" s="178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</row>
    <row r="179" spans="1:41" ht="15">
      <c r="A179" s="197"/>
      <c r="B179" s="178"/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</row>
    <row r="180" spans="1:41" ht="15">
      <c r="A180" s="197"/>
      <c r="B180" s="178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  <c r="AO180" s="197"/>
    </row>
    <row r="181" spans="1:41" ht="15">
      <c r="A181" s="197"/>
      <c r="B181" s="178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</row>
    <row r="182" spans="1:41" ht="15">
      <c r="A182" s="197"/>
      <c r="B182" s="178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197"/>
      <c r="AM182" s="197"/>
      <c r="AN182" s="197"/>
      <c r="AO182" s="197"/>
    </row>
    <row r="183" spans="1:41" ht="15">
      <c r="A183" s="197"/>
      <c r="B183" s="178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7"/>
      <c r="AI183" s="197"/>
      <c r="AJ183" s="197"/>
      <c r="AK183" s="197"/>
      <c r="AL183" s="197"/>
      <c r="AM183" s="197"/>
      <c r="AN183" s="197"/>
      <c r="AO183" s="197"/>
    </row>
    <row r="184" spans="1:41" ht="15">
      <c r="A184" s="197"/>
      <c r="B184" s="178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</row>
    <row r="185" spans="1:41" ht="15">
      <c r="A185" s="197"/>
      <c r="B185" s="178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  <c r="AO185" s="197"/>
    </row>
    <row r="186" spans="1:41" ht="15">
      <c r="A186" s="197"/>
      <c r="B186" s="178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</row>
    <row r="187" spans="1:41" ht="15">
      <c r="A187" s="197"/>
      <c r="B187" s="178"/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</row>
    <row r="188" spans="1:41" ht="15">
      <c r="A188" s="197"/>
      <c r="B188" s="178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</row>
    <row r="189" spans="1:41" ht="15">
      <c r="A189" s="197"/>
      <c r="B189" s="178"/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</row>
    <row r="190" spans="1:41" ht="15">
      <c r="A190" s="197"/>
      <c r="B190" s="178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</row>
    <row r="191" spans="1:41" ht="15">
      <c r="A191" s="197"/>
      <c r="B191" s="178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</row>
    <row r="192" spans="1:41" ht="15">
      <c r="A192" s="197"/>
      <c r="B192" s="178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</row>
    <row r="193" spans="1:41" ht="15">
      <c r="A193" s="197"/>
      <c r="B193" s="178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</row>
    <row r="194" spans="1:41" ht="15">
      <c r="A194" s="197"/>
      <c r="B194" s="178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</row>
    <row r="195" spans="1:41" ht="15">
      <c r="A195" s="197"/>
      <c r="B195" s="178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197"/>
      <c r="AM195" s="197"/>
      <c r="AN195" s="197"/>
      <c r="AO195" s="197"/>
    </row>
    <row r="196" spans="1:41" ht="15">
      <c r="A196" s="197"/>
      <c r="B196" s="178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197"/>
      <c r="AM196" s="197"/>
      <c r="AN196" s="197"/>
      <c r="AO196" s="197"/>
    </row>
    <row r="197" spans="1:41" ht="15">
      <c r="A197" s="197"/>
      <c r="B197" s="178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97"/>
      <c r="AN197" s="197"/>
      <c r="AO197" s="197"/>
    </row>
    <row r="198" spans="1:41" ht="15">
      <c r="A198" s="197"/>
      <c r="B198" s="178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  <c r="AN198" s="197"/>
      <c r="AO198" s="197"/>
    </row>
    <row r="199" spans="1:41" ht="15">
      <c r="A199" s="197"/>
      <c r="B199" s="178"/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197"/>
      <c r="AL199" s="197"/>
      <c r="AM199" s="197"/>
      <c r="AN199" s="197"/>
      <c r="AO199" s="197"/>
    </row>
    <row r="200" spans="1:41" ht="15">
      <c r="A200" s="197"/>
      <c r="B200" s="178"/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197"/>
      <c r="AM200" s="197"/>
      <c r="AN200" s="197"/>
      <c r="AO200" s="197"/>
    </row>
    <row r="201" spans="1:41" ht="15">
      <c r="A201" s="197"/>
      <c r="B201" s="178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97"/>
      <c r="AN201" s="197"/>
      <c r="AO201" s="197"/>
    </row>
    <row r="202" spans="1:41" ht="15">
      <c r="A202" s="197"/>
      <c r="B202" s="178"/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N202" s="197"/>
      <c r="AO202" s="197"/>
    </row>
    <row r="203" spans="1:41" ht="15">
      <c r="A203" s="197"/>
      <c r="B203" s="178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</row>
    <row r="204" spans="1:41" ht="15">
      <c r="A204" s="197"/>
      <c r="B204" s="178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</row>
    <row r="205" spans="1:41" ht="15">
      <c r="A205" s="197"/>
      <c r="B205" s="178"/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</row>
    <row r="206" spans="1:41" ht="15">
      <c r="A206" s="197"/>
      <c r="B206" s="178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</row>
    <row r="207" spans="1:41" ht="15">
      <c r="A207" s="197"/>
      <c r="B207" s="178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</row>
    <row r="208" spans="1:41" ht="15">
      <c r="A208" s="197"/>
      <c r="B208" s="178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</row>
    <row r="209" spans="1:41" ht="15">
      <c r="A209" s="197"/>
      <c r="B209" s="178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</row>
    <row r="210" spans="1:41" ht="15">
      <c r="A210" s="197"/>
      <c r="B210" s="178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</row>
    <row r="211" spans="1:41" ht="15">
      <c r="A211" s="197"/>
      <c r="B211" s="178"/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</row>
    <row r="212" spans="1:41" ht="15">
      <c r="A212" s="197"/>
      <c r="B212" s="178"/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</row>
    <row r="213" spans="1:41" ht="15">
      <c r="A213" s="197"/>
      <c r="B213" s="178"/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</row>
    <row r="214" spans="1:41" ht="15">
      <c r="A214" s="197"/>
      <c r="B214" s="178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7"/>
      <c r="AK214" s="197"/>
      <c r="AL214" s="197"/>
      <c r="AM214" s="197"/>
      <c r="AN214" s="197"/>
      <c r="AO214" s="197"/>
    </row>
    <row r="215" spans="1:41" ht="15">
      <c r="A215" s="197"/>
      <c r="B215" s="178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  <c r="AO215" s="197"/>
    </row>
    <row r="216" spans="1:41" ht="15">
      <c r="A216" s="197"/>
      <c r="B216" s="178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7"/>
      <c r="AK216" s="197"/>
      <c r="AL216" s="197"/>
      <c r="AM216" s="197"/>
      <c r="AN216" s="197"/>
      <c r="AO216" s="197"/>
    </row>
    <row r="217" spans="1:41" ht="15">
      <c r="A217" s="197"/>
      <c r="B217" s="178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7"/>
      <c r="AI217" s="197"/>
      <c r="AJ217" s="197"/>
      <c r="AK217" s="197"/>
      <c r="AL217" s="197"/>
      <c r="AM217" s="197"/>
      <c r="AN217" s="197"/>
      <c r="AO217" s="197"/>
    </row>
    <row r="218" spans="1:41" ht="15">
      <c r="A218" s="197"/>
      <c r="B218" s="178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197"/>
      <c r="AL218" s="197"/>
      <c r="AM218" s="197"/>
      <c r="AN218" s="197"/>
      <c r="AO218" s="197"/>
    </row>
    <row r="219" spans="1:41" ht="15">
      <c r="A219" s="197"/>
      <c r="B219" s="178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97"/>
      <c r="AJ219" s="197"/>
      <c r="AK219" s="197"/>
      <c r="AL219" s="197"/>
      <c r="AM219" s="197"/>
      <c r="AN219" s="197"/>
      <c r="AO219" s="197"/>
    </row>
    <row r="220" spans="1:41" ht="15">
      <c r="A220" s="197"/>
      <c r="B220" s="178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  <c r="AO220" s="197"/>
    </row>
    <row r="221" spans="1:41" ht="15">
      <c r="A221" s="197"/>
      <c r="B221" s="178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  <c r="AN221" s="197"/>
      <c r="AO221" s="197"/>
    </row>
    <row r="222" spans="1:41" ht="15">
      <c r="A222" s="197"/>
      <c r="B222" s="178"/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  <c r="AO222" s="197"/>
    </row>
    <row r="223" spans="1:41" ht="15">
      <c r="A223" s="197"/>
      <c r="B223" s="178"/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  <c r="AA223" s="197"/>
      <c r="AB223" s="197"/>
      <c r="AC223" s="197"/>
      <c r="AD223" s="197"/>
      <c r="AE223" s="197"/>
      <c r="AF223" s="197"/>
      <c r="AG223" s="197"/>
      <c r="AH223" s="197"/>
      <c r="AI223" s="197"/>
      <c r="AJ223" s="197"/>
      <c r="AK223" s="197"/>
      <c r="AL223" s="197"/>
      <c r="AM223" s="197"/>
      <c r="AN223" s="197"/>
      <c r="AO223" s="197"/>
    </row>
    <row r="224" spans="1:41" ht="15">
      <c r="A224" s="197"/>
      <c r="B224" s="178"/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</row>
    <row r="225" spans="1:41" ht="15">
      <c r="A225" s="197"/>
      <c r="B225" s="178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  <c r="AO225" s="197"/>
    </row>
    <row r="226" spans="1:41" ht="15">
      <c r="A226" s="197"/>
      <c r="B226" s="178"/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</row>
    <row r="227" spans="1:41" ht="15">
      <c r="A227" s="197"/>
      <c r="B227" s="178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</row>
    <row r="228" spans="1:41" ht="15">
      <c r="A228" s="197"/>
      <c r="B228" s="178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  <c r="AO228" s="197"/>
    </row>
    <row r="229" spans="1:41" ht="15">
      <c r="A229" s="197"/>
      <c r="B229" s="178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</row>
    <row r="230" spans="1:41" ht="15">
      <c r="A230" s="197"/>
      <c r="B230" s="178"/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</row>
    <row r="231" spans="1:41" ht="15">
      <c r="A231" s="197"/>
      <c r="B231" s="178"/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7"/>
      <c r="AM231" s="197"/>
      <c r="AN231" s="197"/>
      <c r="AO231" s="197"/>
    </row>
    <row r="232" spans="1:41" ht="15">
      <c r="A232" s="197"/>
      <c r="B232" s="178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7"/>
      <c r="AN232" s="197"/>
      <c r="AO232" s="197"/>
    </row>
    <row r="233" spans="1:41" ht="15">
      <c r="A233" s="197"/>
      <c r="B233" s="178"/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7"/>
      <c r="AM233" s="197"/>
      <c r="AN233" s="197"/>
      <c r="AO233" s="197"/>
    </row>
    <row r="234" spans="1:41" ht="15">
      <c r="A234" s="197"/>
      <c r="B234" s="178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</row>
    <row r="235" spans="1:41" ht="15">
      <c r="A235" s="197"/>
      <c r="B235" s="178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  <c r="AA235" s="197"/>
      <c r="AB235" s="197"/>
      <c r="AC235" s="197"/>
      <c r="AD235" s="197"/>
      <c r="AE235" s="197"/>
      <c r="AF235" s="197"/>
      <c r="AG235" s="197"/>
      <c r="AH235" s="197"/>
      <c r="AI235" s="197"/>
      <c r="AJ235" s="197"/>
      <c r="AK235" s="197"/>
      <c r="AL235" s="197"/>
      <c r="AM235" s="197"/>
      <c r="AN235" s="197"/>
      <c r="AO235" s="197"/>
    </row>
    <row r="236" spans="1:41" ht="15">
      <c r="A236" s="197"/>
      <c r="B236" s="178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  <c r="AJ236" s="197"/>
      <c r="AK236" s="197"/>
      <c r="AL236" s="197"/>
      <c r="AM236" s="197"/>
      <c r="AN236" s="197"/>
      <c r="AO236" s="197"/>
    </row>
    <row r="237" spans="1:41" ht="15">
      <c r="A237" s="197"/>
      <c r="B237" s="178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7"/>
      <c r="AM237" s="197"/>
      <c r="AN237" s="197"/>
      <c r="AO237" s="197"/>
    </row>
    <row r="238" spans="1:41" ht="15">
      <c r="A238" s="197"/>
      <c r="B238" s="178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7"/>
      <c r="AM238" s="197"/>
      <c r="AN238" s="197"/>
      <c r="AO238" s="197"/>
    </row>
    <row r="239" spans="1:41" ht="15">
      <c r="A239" s="197"/>
      <c r="B239" s="178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197"/>
      <c r="AL239" s="197"/>
      <c r="AM239" s="197"/>
      <c r="AN239" s="197"/>
      <c r="AO239" s="197"/>
    </row>
    <row r="240" spans="1:41" ht="15">
      <c r="A240" s="197"/>
      <c r="B240" s="178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</row>
    <row r="241" spans="1:41" ht="15">
      <c r="A241" s="197"/>
      <c r="B241" s="178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7"/>
      <c r="AN241" s="197"/>
      <c r="AO241" s="197"/>
    </row>
    <row r="242" spans="1:41" ht="15">
      <c r="A242" s="197"/>
      <c r="B242" s="178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</row>
    <row r="243" spans="1:41" ht="15">
      <c r="A243" s="197"/>
      <c r="B243" s="178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/>
    </row>
    <row r="244" spans="1:41" ht="15">
      <c r="A244" s="197"/>
      <c r="B244" s="178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</row>
    <row r="245" spans="1:41" ht="15">
      <c r="A245" s="197"/>
      <c r="B245" s="178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</row>
    <row r="246" spans="1:41" ht="15">
      <c r="A246" s="197"/>
      <c r="B246" s="178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</row>
    <row r="247" spans="1:41" ht="15">
      <c r="A247" s="197"/>
      <c r="B247" s="178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/>
      <c r="AM247" s="197"/>
      <c r="AN247" s="197"/>
      <c r="AO247" s="197"/>
    </row>
    <row r="248" spans="1:41" ht="15">
      <c r="A248" s="197"/>
      <c r="B248" s="178"/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</row>
    <row r="249" spans="1:41" ht="15">
      <c r="A249" s="197"/>
      <c r="B249" s="178"/>
      <c r="C249" s="197"/>
      <c r="D249" s="197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</row>
    <row r="250" spans="1:41" ht="15">
      <c r="A250" s="197"/>
      <c r="B250" s="178"/>
      <c r="C250" s="197"/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</row>
    <row r="251" spans="1:41" ht="15">
      <c r="A251" s="197"/>
      <c r="B251" s="178"/>
      <c r="C251" s="197"/>
      <c r="D251" s="197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</row>
    <row r="252" spans="1:41" ht="15">
      <c r="A252" s="197"/>
      <c r="B252" s="178"/>
      <c r="C252" s="197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97"/>
      <c r="AN252" s="197"/>
      <c r="AO252" s="197"/>
    </row>
    <row r="253" spans="1:41" ht="15">
      <c r="A253" s="197"/>
      <c r="B253" s="178"/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  <c r="AJ253" s="197"/>
      <c r="AK253" s="197"/>
      <c r="AL253" s="197"/>
      <c r="AM253" s="197"/>
      <c r="AN253" s="197"/>
      <c r="AO253" s="197"/>
    </row>
    <row r="254" spans="1:41" ht="15">
      <c r="A254" s="197"/>
      <c r="B254" s="178"/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  <c r="AJ254" s="197"/>
      <c r="AK254" s="197"/>
      <c r="AL254" s="197"/>
      <c r="AM254" s="197"/>
      <c r="AN254" s="197"/>
      <c r="AO254" s="197"/>
    </row>
    <row r="255" spans="1:41" ht="15">
      <c r="A255" s="197"/>
      <c r="B255" s="178"/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7"/>
      <c r="AK255" s="197"/>
      <c r="AL255" s="197"/>
      <c r="AM255" s="197"/>
      <c r="AN255" s="197"/>
      <c r="AO255" s="197"/>
    </row>
  </sheetData>
  <sheetProtection/>
  <mergeCells count="5">
    <mergeCell ref="A75:C75"/>
    <mergeCell ref="A76:C76"/>
    <mergeCell ref="A77:D77"/>
    <mergeCell ref="A78:D78"/>
    <mergeCell ref="A79:D79"/>
  </mergeCells>
  <printOptions/>
  <pageMargins left="0.3937007874015748" right="0" top="0.2755905511811024" bottom="0.1968503937007874" header="0" footer="0"/>
  <pageSetup fitToHeight="2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8.875" style="0" customWidth="1"/>
    <col min="2" max="2" width="17.00390625" style="0" customWidth="1"/>
    <col min="3" max="3" width="16.00390625" style="0" customWidth="1"/>
  </cols>
  <sheetData>
    <row r="1" spans="1:3" ht="15.75">
      <c r="A1" s="75" t="s">
        <v>446</v>
      </c>
      <c r="B1" s="76"/>
      <c r="C1" s="76"/>
    </row>
    <row r="2" spans="1:3" ht="15.75">
      <c r="A2" s="75"/>
      <c r="B2" s="76"/>
      <c r="C2" s="76"/>
    </row>
    <row r="3" spans="1:3" ht="15.75">
      <c r="A3" s="76"/>
      <c r="B3" s="76"/>
      <c r="C3" s="74"/>
    </row>
    <row r="4" spans="1:3" ht="15.75">
      <c r="A4" s="77"/>
      <c r="B4" s="77"/>
      <c r="C4" s="78" t="s">
        <v>497</v>
      </c>
    </row>
    <row r="5" spans="1:3" ht="15.75">
      <c r="A5" s="79" t="s">
        <v>108</v>
      </c>
      <c r="B5" s="79" t="s">
        <v>243</v>
      </c>
      <c r="C5" s="80" t="s">
        <v>245</v>
      </c>
    </row>
    <row r="6" spans="1:3" ht="15.75">
      <c r="A6" s="81"/>
      <c r="B6" s="81" t="s">
        <v>156</v>
      </c>
      <c r="C6" s="82" t="s">
        <v>7</v>
      </c>
    </row>
    <row r="7" spans="1:3" ht="15.75">
      <c r="A7" s="337"/>
      <c r="B7" s="79"/>
      <c r="C7" s="80"/>
    </row>
    <row r="8" spans="1:3" ht="15" customHeight="1">
      <c r="A8" s="428" t="s">
        <v>494</v>
      </c>
      <c r="B8" s="429" t="s">
        <v>392</v>
      </c>
      <c r="C8" s="70">
        <v>1700</v>
      </c>
    </row>
    <row r="9" spans="1:3" ht="31.5">
      <c r="A9" s="428" t="s">
        <v>495</v>
      </c>
      <c r="B9" s="429" t="s">
        <v>392</v>
      </c>
      <c r="C9" s="70">
        <v>1700</v>
      </c>
    </row>
    <row r="10" spans="1:3" ht="31.5">
      <c r="A10" s="430" t="s">
        <v>496</v>
      </c>
      <c r="B10" s="81" t="s">
        <v>392</v>
      </c>
      <c r="C10" s="107">
        <v>1700</v>
      </c>
    </row>
    <row r="11" spans="1:3" ht="15.75">
      <c r="A11" s="83"/>
      <c r="B11" s="73"/>
      <c r="C11" s="105"/>
    </row>
    <row r="12" spans="1:3" ht="15.75">
      <c r="A12" s="83"/>
      <c r="B12" s="73"/>
      <c r="C12" s="105"/>
    </row>
    <row r="13" spans="1:3" ht="12.75">
      <c r="A13" s="431"/>
      <c r="B13" s="431"/>
      <c r="C13" s="431"/>
    </row>
  </sheetData>
  <sheetProtection/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8.875" defaultRowHeight="12.75"/>
  <cols>
    <col min="1" max="1" width="68.625" style="10" customWidth="1"/>
    <col min="2" max="2" width="15.375" style="10" customWidth="1"/>
    <col min="3" max="3" width="14.75390625" style="10" customWidth="1"/>
    <col min="4" max="4" width="17.875" style="10" customWidth="1"/>
    <col min="5" max="5" width="11.875" style="10" customWidth="1"/>
    <col min="6" max="16384" width="8.875" style="10" customWidth="1"/>
  </cols>
  <sheetData>
    <row r="1" ht="15.75">
      <c r="A1" s="11" t="s">
        <v>43</v>
      </c>
    </row>
    <row r="2" ht="15.75">
      <c r="A2" s="11"/>
    </row>
    <row r="3" ht="15.75">
      <c r="A3" s="11"/>
    </row>
    <row r="4" ht="15.75">
      <c r="A4" s="11"/>
    </row>
    <row r="5" spans="3:5" ht="15.75">
      <c r="C5" s="21" t="s">
        <v>1</v>
      </c>
      <c r="D5" s="19"/>
      <c r="E5" s="19"/>
    </row>
    <row r="6" spans="1:5" ht="15.75">
      <c r="A6" s="15" t="s">
        <v>21</v>
      </c>
      <c r="B6" s="13" t="s">
        <v>155</v>
      </c>
      <c r="C6" s="13" t="s">
        <v>66</v>
      </c>
      <c r="D6" s="9"/>
      <c r="E6" s="9"/>
    </row>
    <row r="7" spans="1:5" ht="15.75">
      <c r="A7" s="6"/>
      <c r="B7" s="14" t="s">
        <v>156</v>
      </c>
      <c r="C7" s="14" t="s">
        <v>114</v>
      </c>
      <c r="D7" s="9"/>
      <c r="E7" s="9"/>
    </row>
    <row r="8" spans="1:5" ht="15.75">
      <c r="A8" s="17"/>
      <c r="B8" s="7"/>
      <c r="C8" s="16" t="s">
        <v>7</v>
      </c>
      <c r="D8" s="25"/>
      <c r="E8" s="9"/>
    </row>
    <row r="9" spans="1:5" ht="15.75">
      <c r="A9" s="343" t="s">
        <v>4</v>
      </c>
      <c r="B9" s="13"/>
      <c r="C9" s="326"/>
      <c r="D9" s="20"/>
      <c r="E9" s="20"/>
    </row>
    <row r="10" spans="1:5" ht="15.75">
      <c r="A10" s="224" t="s">
        <v>323</v>
      </c>
      <c r="B10" s="118" t="s">
        <v>5</v>
      </c>
      <c r="C10" s="328">
        <v>4892.37</v>
      </c>
      <c r="D10" s="20"/>
      <c r="E10" s="20"/>
    </row>
    <row r="11" spans="1:5" ht="31.5">
      <c r="A11" s="397" t="s">
        <v>729</v>
      </c>
      <c r="B11" s="111" t="s">
        <v>267</v>
      </c>
      <c r="C11" s="329">
        <v>4000</v>
      </c>
      <c r="D11" s="20"/>
      <c r="E11" s="20"/>
    </row>
    <row r="12" spans="1:5" ht="31.5">
      <c r="A12" s="352" t="s">
        <v>730</v>
      </c>
      <c r="B12" s="118" t="s">
        <v>5</v>
      </c>
      <c r="C12" s="328">
        <v>4452</v>
      </c>
      <c r="D12" s="20"/>
      <c r="E12" s="20"/>
    </row>
    <row r="13" spans="1:5" ht="15.75">
      <c r="A13" s="117" t="s">
        <v>381</v>
      </c>
      <c r="B13" s="118" t="s">
        <v>382</v>
      </c>
      <c r="C13" s="328">
        <v>117</v>
      </c>
      <c r="D13" s="20"/>
      <c r="E13" s="19"/>
    </row>
    <row r="14" spans="1:4" ht="15.75">
      <c r="A14" s="327" t="s">
        <v>383</v>
      </c>
      <c r="B14" s="7" t="s">
        <v>322</v>
      </c>
      <c r="C14" s="330">
        <v>28.98</v>
      </c>
      <c r="D14" s="24"/>
    </row>
    <row r="15" spans="3:4" ht="15.75">
      <c r="C15" s="24"/>
      <c r="D15" s="24"/>
    </row>
    <row r="16" spans="1:4" ht="15.75">
      <c r="A16" s="58" t="s">
        <v>67</v>
      </c>
      <c r="C16" s="24"/>
      <c r="D16" s="24"/>
    </row>
    <row r="17" spans="1:4" ht="33.75" customHeight="1">
      <c r="A17" s="640" t="s">
        <v>830</v>
      </c>
      <c r="B17" s="640"/>
      <c r="C17" s="640"/>
      <c r="D17" s="24"/>
    </row>
    <row r="18" spans="3:4" ht="15.75">
      <c r="C18" s="24"/>
      <c r="D18" s="24"/>
    </row>
    <row r="19" spans="3:4" ht="15.75">
      <c r="C19" s="24"/>
      <c r="D19" s="24"/>
    </row>
    <row r="20" ht="15.75">
      <c r="D20" s="24"/>
    </row>
    <row r="21" spans="3:4" ht="15.75">
      <c r="C21" s="24"/>
      <c r="D21" s="24"/>
    </row>
    <row r="22" ht="15.75">
      <c r="D22" s="24"/>
    </row>
    <row r="23" ht="15.75">
      <c r="D23" s="24"/>
    </row>
    <row r="24" ht="15.75">
      <c r="D24" s="24"/>
    </row>
    <row r="25" ht="15.75">
      <c r="D25" s="24"/>
    </row>
    <row r="26" ht="15.75">
      <c r="D26" s="24"/>
    </row>
    <row r="27" ht="15.75">
      <c r="D27" s="24"/>
    </row>
    <row r="28" ht="15.75">
      <c r="D28" s="24"/>
    </row>
    <row r="29" ht="15.75">
      <c r="D29" s="24"/>
    </row>
    <row r="30" ht="15.75">
      <c r="D30" s="24"/>
    </row>
    <row r="31" ht="15.75">
      <c r="D31" s="24"/>
    </row>
    <row r="32" ht="15.75">
      <c r="D32" s="24"/>
    </row>
    <row r="33" ht="15.75">
      <c r="D33" s="24"/>
    </row>
    <row r="34" ht="15.75">
      <c r="D34" s="24"/>
    </row>
    <row r="35" ht="15.75">
      <c r="D35" s="24"/>
    </row>
    <row r="36" ht="15.75">
      <c r="D36" s="24"/>
    </row>
    <row r="37" ht="15.75">
      <c r="D37" s="24"/>
    </row>
    <row r="38" ht="15.75">
      <c r="D38" s="24"/>
    </row>
    <row r="39" ht="15.75">
      <c r="D39" s="24"/>
    </row>
  </sheetData>
  <sheetProtection/>
  <mergeCells count="1">
    <mergeCell ref="A17:C17"/>
  </mergeCells>
  <printOptions/>
  <pageMargins left="0.5511811023622047" right="0.2362204724409449" top="0.5905511811023623" bottom="0.1968503937007874" header="0.5118110236220472" footer="0.1968503937007874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L20" sqref="L20"/>
    </sheetView>
  </sheetViews>
  <sheetFormatPr defaultColWidth="10.625" defaultRowHeight="12.75"/>
  <cols>
    <col min="1" max="1" width="53.875" style="0" customWidth="1"/>
    <col min="2" max="3" width="11.75390625" style="0" customWidth="1"/>
    <col min="4" max="4" width="11.375" style="0" customWidth="1"/>
    <col min="5" max="5" width="10.875" style="0" customWidth="1"/>
    <col min="6" max="6" width="11.875" style="0" customWidth="1"/>
    <col min="7" max="243" width="9.125" style="0" customWidth="1"/>
    <col min="244" max="244" width="43.00390625" style="0" customWidth="1"/>
    <col min="245" max="246" width="11.75390625" style="0" customWidth="1"/>
    <col min="247" max="247" width="11.00390625" style="0" customWidth="1"/>
    <col min="248" max="248" width="10.625" style="0" customWidth="1"/>
    <col min="249" max="249" width="11.75390625" style="0" customWidth="1"/>
    <col min="250" max="250" width="11.25390625" style="0" customWidth="1"/>
  </cols>
  <sheetData>
    <row r="1" spans="1:6" ht="15.75">
      <c r="A1" s="11" t="s">
        <v>343</v>
      </c>
      <c r="B1" s="11"/>
      <c r="C1" s="11"/>
      <c r="D1" s="11"/>
      <c r="E1" s="11"/>
      <c r="F1" s="11"/>
    </row>
    <row r="2" spans="1:6" ht="15.75">
      <c r="A2" s="10"/>
      <c r="B2" s="10"/>
      <c r="C2" s="21"/>
      <c r="D2" s="21"/>
      <c r="E2" s="21"/>
      <c r="F2" s="21"/>
    </row>
    <row r="3" spans="1:6" ht="15.75">
      <c r="A3" s="10"/>
      <c r="B3" s="10"/>
      <c r="C3" s="10"/>
      <c r="D3" s="10"/>
      <c r="E3" s="10"/>
      <c r="F3" s="21" t="s">
        <v>98</v>
      </c>
    </row>
    <row r="4" spans="1:6" ht="15.75">
      <c r="A4" s="1"/>
      <c r="B4" s="466" t="s">
        <v>243</v>
      </c>
      <c r="C4" s="659" t="s">
        <v>344</v>
      </c>
      <c r="D4" s="660"/>
      <c r="E4" s="660"/>
      <c r="F4" s="661"/>
    </row>
    <row r="5" spans="1:6" ht="15.75">
      <c r="A5" s="64"/>
      <c r="B5" s="467" t="s">
        <v>156</v>
      </c>
      <c r="C5" s="662" t="s">
        <v>345</v>
      </c>
      <c r="D5" s="663"/>
      <c r="E5" s="663"/>
      <c r="F5" s="664"/>
    </row>
    <row r="6" spans="1:6" ht="15.75">
      <c r="A6" s="127" t="s">
        <v>233</v>
      </c>
      <c r="B6" s="467"/>
      <c r="C6" s="468" t="s">
        <v>346</v>
      </c>
      <c r="D6" s="469" t="s">
        <v>347</v>
      </c>
      <c r="E6" s="470"/>
      <c r="F6" s="471"/>
    </row>
    <row r="7" spans="1:6" ht="15.75">
      <c r="A7" s="64" t="s">
        <v>113</v>
      </c>
      <c r="B7" s="472"/>
      <c r="C7" s="468" t="s">
        <v>348</v>
      </c>
      <c r="D7" s="473" t="s">
        <v>349</v>
      </c>
      <c r="E7" s="474"/>
      <c r="F7" s="475"/>
    </row>
    <row r="8" spans="1:6" ht="15.75">
      <c r="A8" s="295"/>
      <c r="B8" s="476"/>
      <c r="C8" s="467"/>
      <c r="D8" s="477" t="s">
        <v>350</v>
      </c>
      <c r="E8" s="466" t="s">
        <v>351</v>
      </c>
      <c r="F8" s="466" t="s">
        <v>352</v>
      </c>
    </row>
    <row r="9" spans="1:6" ht="15.75">
      <c r="A9" s="296" t="s">
        <v>353</v>
      </c>
      <c r="B9" s="297"/>
      <c r="C9" s="298"/>
      <c r="D9" s="299"/>
      <c r="E9" s="299"/>
      <c r="F9" s="299"/>
    </row>
    <row r="10" spans="1:6" ht="15.75">
      <c r="A10" s="3" t="s">
        <v>354</v>
      </c>
      <c r="B10" s="4" t="s">
        <v>355</v>
      </c>
      <c r="C10" s="301">
        <v>1133</v>
      </c>
      <c r="D10" s="300">
        <f>E10+F10</f>
        <v>1774</v>
      </c>
      <c r="E10" s="300">
        <v>935</v>
      </c>
      <c r="F10" s="300">
        <v>839</v>
      </c>
    </row>
    <row r="11" spans="1:6" ht="15.75">
      <c r="A11" s="3" t="s">
        <v>356</v>
      </c>
      <c r="B11" s="4" t="s">
        <v>355</v>
      </c>
      <c r="C11" s="301">
        <v>516</v>
      </c>
      <c r="D11" s="300">
        <f aca="true" t="shared" si="0" ref="D11:D19">E11+F11</f>
        <v>841</v>
      </c>
      <c r="E11" s="300">
        <v>455</v>
      </c>
      <c r="F11" s="300">
        <v>386</v>
      </c>
    </row>
    <row r="12" spans="1:6" ht="15.75">
      <c r="A12" s="3" t="s">
        <v>357</v>
      </c>
      <c r="B12" s="4" t="s">
        <v>355</v>
      </c>
      <c r="C12" s="301">
        <v>654</v>
      </c>
      <c r="D12" s="300">
        <f t="shared" si="0"/>
        <v>899</v>
      </c>
      <c r="E12" s="300">
        <v>581</v>
      </c>
      <c r="F12" s="300">
        <v>318</v>
      </c>
    </row>
    <row r="13" spans="1:6" ht="15.75">
      <c r="A13" s="3" t="s">
        <v>684</v>
      </c>
      <c r="B13" s="4" t="s">
        <v>355</v>
      </c>
      <c r="C13" s="301">
        <v>1390</v>
      </c>
      <c r="D13" s="300">
        <f t="shared" si="0"/>
        <v>1993</v>
      </c>
      <c r="E13" s="300">
        <v>1080</v>
      </c>
      <c r="F13" s="300">
        <v>913</v>
      </c>
    </row>
    <row r="14" spans="1:6" ht="15.75">
      <c r="A14" s="3" t="s">
        <v>685</v>
      </c>
      <c r="B14" s="4" t="s">
        <v>0</v>
      </c>
      <c r="C14" s="301">
        <v>3460</v>
      </c>
      <c r="D14" s="300">
        <f t="shared" si="0"/>
        <v>5326</v>
      </c>
      <c r="E14" s="300">
        <v>3032</v>
      </c>
      <c r="F14" s="300">
        <v>2294</v>
      </c>
    </row>
    <row r="15" spans="1:6" ht="15.75">
      <c r="A15" s="3" t="s">
        <v>686</v>
      </c>
      <c r="B15" s="4" t="s">
        <v>0</v>
      </c>
      <c r="C15" s="301">
        <v>4067</v>
      </c>
      <c r="D15" s="300">
        <f t="shared" si="0"/>
        <v>6248</v>
      </c>
      <c r="E15" s="300">
        <v>3403</v>
      </c>
      <c r="F15" s="300">
        <v>2845</v>
      </c>
    </row>
    <row r="16" spans="1:6" ht="47.25">
      <c r="A16" s="349" t="s">
        <v>687</v>
      </c>
      <c r="B16" s="14" t="s">
        <v>0</v>
      </c>
      <c r="C16" s="301">
        <v>1730</v>
      </c>
      <c r="D16" s="300">
        <f t="shared" si="0"/>
        <v>3126</v>
      </c>
      <c r="E16" s="300">
        <v>1733</v>
      </c>
      <c r="F16" s="300">
        <v>1393</v>
      </c>
    </row>
    <row r="17" spans="1:6" ht="31.5">
      <c r="A17" s="349" t="s">
        <v>688</v>
      </c>
      <c r="B17" s="14" t="s">
        <v>0</v>
      </c>
      <c r="C17" s="301">
        <v>2316</v>
      </c>
      <c r="D17" s="300">
        <f t="shared" si="0"/>
        <v>3289</v>
      </c>
      <c r="E17" s="300">
        <v>1871</v>
      </c>
      <c r="F17" s="300">
        <v>1418</v>
      </c>
    </row>
    <row r="18" spans="1:6" ht="27.75" customHeight="1">
      <c r="A18" s="349" t="s">
        <v>689</v>
      </c>
      <c r="B18" s="14" t="s">
        <v>0</v>
      </c>
      <c r="C18" s="301">
        <v>1283</v>
      </c>
      <c r="D18" s="300">
        <f t="shared" si="0"/>
        <v>1798</v>
      </c>
      <c r="E18" s="300">
        <v>942</v>
      </c>
      <c r="F18" s="300">
        <v>856</v>
      </c>
    </row>
    <row r="19" spans="1:6" ht="32.25" customHeight="1">
      <c r="A19" s="350" t="s">
        <v>690</v>
      </c>
      <c r="B19" s="16" t="s">
        <v>355</v>
      </c>
      <c r="C19" s="303">
        <v>1265</v>
      </c>
      <c r="D19" s="302">
        <f t="shared" si="0"/>
        <v>1833</v>
      </c>
      <c r="E19" s="302">
        <v>982</v>
      </c>
      <c r="F19" s="302">
        <v>851</v>
      </c>
    </row>
    <row r="20" spans="1:6" ht="28.5" customHeight="1">
      <c r="A20" s="11" t="s">
        <v>359</v>
      </c>
      <c r="B20" s="11"/>
      <c r="C20" s="10"/>
      <c r="D20" s="347"/>
      <c r="E20" s="10"/>
      <c r="F20" s="10"/>
    </row>
    <row r="21" spans="1:6" ht="48" customHeight="1">
      <c r="A21" s="640" t="s">
        <v>487</v>
      </c>
      <c r="B21" s="640"/>
      <c r="C21" s="640"/>
      <c r="D21" s="640"/>
      <c r="E21" s="640"/>
      <c r="F21" s="640"/>
    </row>
    <row r="22" spans="1:6" ht="37.5" customHeight="1">
      <c r="A22" s="640" t="s">
        <v>755</v>
      </c>
      <c r="B22" s="640"/>
      <c r="C22" s="640"/>
      <c r="D22" s="640"/>
      <c r="E22" s="640"/>
      <c r="F22" s="640"/>
    </row>
    <row r="23" spans="1:6" ht="15.75" customHeight="1">
      <c r="A23" s="10" t="s">
        <v>488</v>
      </c>
      <c r="B23" s="390"/>
      <c r="C23" s="390"/>
      <c r="D23" s="390"/>
      <c r="E23" s="390"/>
      <c r="F23" s="390"/>
    </row>
    <row r="24" spans="1:6" ht="18" customHeight="1">
      <c r="A24" s="10" t="s">
        <v>489</v>
      </c>
      <c r="B24" s="10"/>
      <c r="C24" s="10"/>
      <c r="D24" s="10"/>
      <c r="E24" s="10"/>
      <c r="F24" s="10"/>
    </row>
    <row r="25" spans="1:6" ht="15.75">
      <c r="A25" s="10" t="s">
        <v>490</v>
      </c>
      <c r="B25" s="10"/>
      <c r="C25" s="10"/>
      <c r="D25" s="10"/>
      <c r="E25" s="10"/>
      <c r="F25" s="10"/>
    </row>
    <row r="26" spans="1:6" ht="48" customHeight="1">
      <c r="A26" s="635" t="s">
        <v>491</v>
      </c>
      <c r="B26" s="635"/>
      <c r="C26" s="635"/>
      <c r="D26" s="635"/>
      <c r="E26" s="635"/>
      <c r="F26" s="10"/>
    </row>
    <row r="27" spans="1:6" ht="49.5" customHeight="1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7" spans="1:6" ht="15.75">
      <c r="A37" s="58"/>
      <c r="B37" s="10"/>
      <c r="C37" s="19"/>
      <c r="D37" s="148"/>
      <c r="E37" s="10"/>
      <c r="F37" s="10"/>
    </row>
    <row r="38" spans="1:6" ht="15.75">
      <c r="A38" s="58"/>
      <c r="B38" s="10"/>
      <c r="C38" s="19"/>
      <c r="D38" s="148"/>
      <c r="E38" s="10"/>
      <c r="F38" s="10"/>
    </row>
    <row r="39" spans="1:6" ht="15.75">
      <c r="A39" s="58"/>
      <c r="B39" s="10"/>
      <c r="C39" s="19"/>
      <c r="D39" s="148"/>
      <c r="E39" s="10"/>
      <c r="F39" s="10"/>
    </row>
    <row r="40" spans="1:6" ht="15.75">
      <c r="A40" s="252"/>
      <c r="B40" s="245"/>
      <c r="C40" s="10"/>
      <c r="D40" s="10"/>
      <c r="F40" s="10"/>
    </row>
  </sheetData>
  <sheetProtection/>
  <mergeCells count="5">
    <mergeCell ref="C4:F4"/>
    <mergeCell ref="C5:F5"/>
    <mergeCell ref="A22:F22"/>
    <mergeCell ref="A21:F21"/>
    <mergeCell ref="A26:E26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10">
      <selection activeCell="T17" sqref="T17"/>
    </sheetView>
  </sheetViews>
  <sheetFormatPr defaultColWidth="8.875" defaultRowHeight="12.75"/>
  <cols>
    <col min="1" max="1" width="3.875" style="33" customWidth="1"/>
    <col min="2" max="2" width="46.125" style="31" customWidth="1"/>
    <col min="3" max="3" width="13.25390625" style="33" customWidth="1"/>
    <col min="4" max="4" width="15.125" style="33" hidden="1" customWidth="1"/>
    <col min="5" max="5" width="13.875" style="31" hidden="1" customWidth="1"/>
    <col min="6" max="6" width="15.375" style="31" hidden="1" customWidth="1"/>
    <col min="7" max="7" width="5.375" style="31" hidden="1" customWidth="1"/>
    <col min="8" max="8" width="8.875" style="31" hidden="1" customWidth="1"/>
    <col min="9" max="9" width="12.875" style="31" hidden="1" customWidth="1"/>
    <col min="10" max="10" width="9.25390625" style="308" hidden="1" customWidth="1"/>
    <col min="11" max="11" width="12.00390625" style="309" customWidth="1"/>
    <col min="12" max="12" width="12.125" style="309" hidden="1" customWidth="1"/>
    <col min="13" max="13" width="0" style="309" hidden="1" customWidth="1"/>
    <col min="14" max="14" width="13.625" style="309" customWidth="1"/>
    <col min="15" max="15" width="0" style="309" hidden="1" customWidth="1"/>
    <col min="16" max="16" width="11.125" style="308" customWidth="1"/>
    <col min="17" max="16384" width="8.875" style="31" customWidth="1"/>
  </cols>
  <sheetData>
    <row r="1" spans="1:14" ht="12.75">
      <c r="A1" s="668" t="s">
        <v>227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</row>
    <row r="2" spans="1:14" ht="12.75">
      <c r="A2" s="668" t="s">
        <v>859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</row>
    <row r="3" spans="2:6" ht="12.75">
      <c r="B3" s="32"/>
      <c r="E3" s="34"/>
      <c r="F3" s="34"/>
    </row>
    <row r="4" spans="2:15" ht="12.75">
      <c r="B4" s="32"/>
      <c r="E4" s="34"/>
      <c r="F4" s="38"/>
      <c r="N4" s="38" t="s">
        <v>326</v>
      </c>
      <c r="O4" s="31"/>
    </row>
    <row r="5" spans="1:16" ht="12.75">
      <c r="A5" s="65"/>
      <c r="B5" s="41" t="s">
        <v>21</v>
      </c>
      <c r="C5" s="65" t="s">
        <v>243</v>
      </c>
      <c r="D5" s="41" t="s">
        <v>160</v>
      </c>
      <c r="E5" s="39" t="s">
        <v>158</v>
      </c>
      <c r="F5" s="41" t="s">
        <v>160</v>
      </c>
      <c r="G5" s="39" t="s">
        <v>158</v>
      </c>
      <c r="H5" s="41" t="s">
        <v>160</v>
      </c>
      <c r="I5" s="41" t="s">
        <v>160</v>
      </c>
      <c r="J5" s="140"/>
      <c r="K5" s="65" t="s">
        <v>160</v>
      </c>
      <c r="L5" s="256" t="s">
        <v>160</v>
      </c>
      <c r="M5" s="139" t="s">
        <v>368</v>
      </c>
      <c r="N5" s="132" t="s">
        <v>160</v>
      </c>
      <c r="O5" s="259" t="s">
        <v>368</v>
      </c>
      <c r="P5" s="41" t="s">
        <v>160</v>
      </c>
    </row>
    <row r="6" spans="1:16" ht="12.75">
      <c r="A6" s="66"/>
      <c r="B6" s="67"/>
      <c r="C6" s="66" t="s">
        <v>156</v>
      </c>
      <c r="D6" s="42" t="s">
        <v>161</v>
      </c>
      <c r="E6" s="40" t="s">
        <v>161</v>
      </c>
      <c r="F6" s="42" t="s">
        <v>161</v>
      </c>
      <c r="G6" s="40" t="s">
        <v>161</v>
      </c>
      <c r="H6" s="42" t="s">
        <v>144</v>
      </c>
      <c r="I6" s="42" t="s">
        <v>144</v>
      </c>
      <c r="J6" s="136"/>
      <c r="K6" s="66" t="s">
        <v>161</v>
      </c>
      <c r="L6" s="255" t="s">
        <v>161</v>
      </c>
      <c r="M6" s="133" t="s">
        <v>369</v>
      </c>
      <c r="N6" s="137" t="s">
        <v>144</v>
      </c>
      <c r="O6" s="260" t="s">
        <v>369</v>
      </c>
      <c r="P6" s="42" t="s">
        <v>161</v>
      </c>
    </row>
    <row r="7" spans="1:16" ht="12.75">
      <c r="A7" s="66"/>
      <c r="B7" s="67"/>
      <c r="C7" s="66"/>
      <c r="D7" s="42" t="s">
        <v>84</v>
      </c>
      <c r="E7" s="40"/>
      <c r="F7" s="42" t="s">
        <v>84</v>
      </c>
      <c r="G7" s="40" t="s">
        <v>141</v>
      </c>
      <c r="H7" s="42" t="s">
        <v>143</v>
      </c>
      <c r="I7" s="42" t="s">
        <v>143</v>
      </c>
      <c r="J7" s="136"/>
      <c r="K7" s="66" t="s">
        <v>84</v>
      </c>
      <c r="L7" s="255" t="s">
        <v>84</v>
      </c>
      <c r="M7" s="133"/>
      <c r="N7" s="137" t="s">
        <v>143</v>
      </c>
      <c r="O7" s="260"/>
      <c r="P7" s="42" t="s">
        <v>84</v>
      </c>
    </row>
    <row r="8" spans="1:16" ht="12.75">
      <c r="A8" s="66"/>
      <c r="B8" s="67"/>
      <c r="C8" s="66"/>
      <c r="D8" s="42" t="s">
        <v>8</v>
      </c>
      <c r="E8" s="40" t="s">
        <v>165</v>
      </c>
      <c r="F8" s="42"/>
      <c r="G8" s="40" t="s">
        <v>142</v>
      </c>
      <c r="H8" s="42" t="s">
        <v>69</v>
      </c>
      <c r="I8" s="42" t="s">
        <v>69</v>
      </c>
      <c r="J8" s="136"/>
      <c r="K8" s="66"/>
      <c r="L8" s="255"/>
      <c r="M8" s="133"/>
      <c r="N8" s="137" t="s">
        <v>69</v>
      </c>
      <c r="O8" s="260"/>
      <c r="P8" s="42"/>
    </row>
    <row r="9" spans="1:16" ht="12.75">
      <c r="A9" s="66"/>
      <c r="B9" s="67"/>
      <c r="C9" s="66"/>
      <c r="D9" s="254" t="s">
        <v>327</v>
      </c>
      <c r="E9" s="135"/>
      <c r="F9" s="42" t="s">
        <v>114</v>
      </c>
      <c r="G9" s="40" t="s">
        <v>114</v>
      </c>
      <c r="H9" s="42" t="s">
        <v>114</v>
      </c>
      <c r="I9" s="42" t="s">
        <v>114</v>
      </c>
      <c r="J9" s="136"/>
      <c r="K9" s="66" t="s">
        <v>114</v>
      </c>
      <c r="L9" s="255" t="s">
        <v>114</v>
      </c>
      <c r="M9" s="133" t="s">
        <v>370</v>
      </c>
      <c r="N9" s="137" t="s">
        <v>114</v>
      </c>
      <c r="O9" s="260" t="s">
        <v>370</v>
      </c>
      <c r="P9" s="42" t="s">
        <v>114</v>
      </c>
    </row>
    <row r="10" spans="1:16" ht="12.75">
      <c r="A10" s="66"/>
      <c r="B10" s="67"/>
      <c r="C10" s="66"/>
      <c r="D10" s="254"/>
      <c r="E10" s="135"/>
      <c r="F10" s="42" t="s">
        <v>7</v>
      </c>
      <c r="G10" s="478" t="s">
        <v>7</v>
      </c>
      <c r="H10" s="42" t="s">
        <v>7</v>
      </c>
      <c r="I10" s="42" t="s">
        <v>7</v>
      </c>
      <c r="J10" s="136"/>
      <c r="K10" s="66" t="s">
        <v>7</v>
      </c>
      <c r="L10" s="255" t="s">
        <v>371</v>
      </c>
      <c r="M10" s="133"/>
      <c r="N10" s="137" t="s">
        <v>7</v>
      </c>
      <c r="O10" s="260"/>
      <c r="P10" s="42" t="s">
        <v>493</v>
      </c>
    </row>
    <row r="11" spans="1:16" ht="12.75">
      <c r="A11" s="669" t="s">
        <v>407</v>
      </c>
      <c r="B11" s="670"/>
      <c r="C11" s="670"/>
      <c r="D11" s="670"/>
      <c r="E11" s="670"/>
      <c r="F11" s="670"/>
      <c r="G11" s="670"/>
      <c r="H11" s="670"/>
      <c r="I11" s="670"/>
      <c r="J11" s="670"/>
      <c r="K11" s="670"/>
      <c r="L11" s="670"/>
      <c r="M11" s="670"/>
      <c r="N11" s="670"/>
      <c r="O11" s="479"/>
      <c r="P11" s="486"/>
    </row>
    <row r="12" spans="1:16" ht="30.75" customHeight="1">
      <c r="A12" s="71" t="s">
        <v>80</v>
      </c>
      <c r="B12" s="533" t="s">
        <v>609</v>
      </c>
      <c r="C12" s="528" t="s">
        <v>55</v>
      </c>
      <c r="D12" s="133"/>
      <c r="E12" s="176"/>
      <c r="F12" s="133"/>
      <c r="G12" s="60"/>
      <c r="H12" s="366"/>
      <c r="I12" s="133"/>
      <c r="J12" s="136"/>
      <c r="K12" s="133">
        <v>8416.67</v>
      </c>
      <c r="L12" s="260"/>
      <c r="M12" s="133"/>
      <c r="N12" s="133">
        <v>123.33</v>
      </c>
      <c r="O12" s="260"/>
      <c r="P12" s="499">
        <f>K12*1.2</f>
        <v>10100.003999999999</v>
      </c>
    </row>
    <row r="13" spans="1:16" ht="25.5">
      <c r="A13" s="320" t="s">
        <v>274</v>
      </c>
      <c r="B13" s="533" t="s">
        <v>610</v>
      </c>
      <c r="C13" s="491" t="s">
        <v>55</v>
      </c>
      <c r="D13" s="317"/>
      <c r="E13" s="317"/>
      <c r="F13" s="317"/>
      <c r="G13" s="529"/>
      <c r="H13" s="530"/>
      <c r="I13" s="317"/>
      <c r="J13" s="346"/>
      <c r="K13" s="317">
        <v>6666.67</v>
      </c>
      <c r="L13" s="317">
        <v>6800</v>
      </c>
      <c r="M13" s="317" t="e">
        <f>L13/J13*100-100</f>
        <v>#DIV/0!</v>
      </c>
      <c r="N13" s="317">
        <v>20.83</v>
      </c>
      <c r="O13" s="481" t="e">
        <f>N13/I13*100-100</f>
        <v>#DIV/0!</v>
      </c>
      <c r="P13" s="500">
        <f>K13*1.2</f>
        <v>8000.004</v>
      </c>
    </row>
    <row r="14" spans="1:16" ht="25.5">
      <c r="A14" s="320">
        <v>3</v>
      </c>
      <c r="B14" s="533" t="s">
        <v>611</v>
      </c>
      <c r="C14" s="491" t="s">
        <v>55</v>
      </c>
      <c r="D14" s="317"/>
      <c r="E14" s="317"/>
      <c r="F14" s="317"/>
      <c r="G14" s="529"/>
      <c r="H14" s="530"/>
      <c r="I14" s="317"/>
      <c r="J14" s="346"/>
      <c r="K14" s="317">
        <v>7083.33</v>
      </c>
      <c r="L14" s="317">
        <v>7300</v>
      </c>
      <c r="M14" s="317" t="e">
        <f>L14/J14*100-100</f>
        <v>#DIV/0!</v>
      </c>
      <c r="N14" s="317">
        <v>16.67</v>
      </c>
      <c r="O14" s="481" t="e">
        <f>N14/I14*100-100</f>
        <v>#DIV/0!</v>
      </c>
      <c r="P14" s="500">
        <f>K14*1.2</f>
        <v>8499.996</v>
      </c>
    </row>
    <row r="15" spans="1:16" ht="25.5">
      <c r="A15" s="35" t="s">
        <v>81</v>
      </c>
      <c r="B15" s="533" t="s">
        <v>612</v>
      </c>
      <c r="C15" s="491" t="s">
        <v>55</v>
      </c>
      <c r="D15" s="133"/>
      <c r="E15" s="133"/>
      <c r="F15" s="133"/>
      <c r="G15" s="37"/>
      <c r="H15" s="367"/>
      <c r="I15" s="133"/>
      <c r="J15" s="258"/>
      <c r="K15" s="133">
        <v>12500</v>
      </c>
      <c r="L15" s="133">
        <v>11700</v>
      </c>
      <c r="M15" s="133" t="e">
        <f>L15/J15*100-100</f>
        <v>#DIV/0!</v>
      </c>
      <c r="N15" s="133">
        <v>27.5</v>
      </c>
      <c r="O15" s="481" t="e">
        <f>N15/I15*100-100</f>
        <v>#DIV/0!</v>
      </c>
      <c r="P15" s="374">
        <f>K15*1.2</f>
        <v>15000</v>
      </c>
    </row>
    <row r="16" spans="1:16" ht="12.75">
      <c r="A16" s="364" t="s">
        <v>82</v>
      </c>
      <c r="B16" s="537" t="s">
        <v>613</v>
      </c>
      <c r="C16" s="671" t="s">
        <v>55</v>
      </c>
      <c r="D16" s="376"/>
      <c r="E16" s="359"/>
      <c r="F16" s="359"/>
      <c r="G16" s="369"/>
      <c r="H16" s="370"/>
      <c r="I16" s="359"/>
      <c r="J16" s="365"/>
      <c r="K16" s="359"/>
      <c r="L16" s="359"/>
      <c r="M16" s="359"/>
      <c r="N16" s="359"/>
      <c r="O16" s="481"/>
      <c r="P16" s="258"/>
    </row>
    <row r="17" spans="1:16" ht="12.75">
      <c r="A17" s="35"/>
      <c r="B17" s="498" t="s">
        <v>204</v>
      </c>
      <c r="C17" s="672"/>
      <c r="D17" s="142">
        <v>8389.83</v>
      </c>
      <c r="E17" s="133">
        <v>5014.83</v>
      </c>
      <c r="F17" s="133">
        <f>D17+847.46</f>
        <v>9237.29</v>
      </c>
      <c r="G17" s="37">
        <f>F17/D17</f>
        <v>1.1010103899602257</v>
      </c>
      <c r="H17" s="367">
        <f>F17*1.18</f>
        <v>10900.0022</v>
      </c>
      <c r="I17" s="133">
        <v>29.66</v>
      </c>
      <c r="J17" s="258">
        <f>F17*1.18</f>
        <v>10900.0022</v>
      </c>
      <c r="K17" s="133">
        <v>10333.33</v>
      </c>
      <c r="L17" s="133">
        <v>11600</v>
      </c>
      <c r="M17" s="133">
        <f aca="true" t="shared" si="0" ref="M17:M32">L17/J17*100-100</f>
        <v>6.42199686895475</v>
      </c>
      <c r="N17" s="133">
        <v>31.67</v>
      </c>
      <c r="O17" s="481">
        <f>N17/I17*100-100</f>
        <v>6.7768037761294835</v>
      </c>
      <c r="P17" s="258">
        <f>K17*1.2</f>
        <v>12399.996</v>
      </c>
    </row>
    <row r="18" spans="1:16" ht="12.75">
      <c r="A18" s="371"/>
      <c r="B18" s="535" t="s">
        <v>205</v>
      </c>
      <c r="C18" s="673"/>
      <c r="D18" s="377">
        <v>7457.63</v>
      </c>
      <c r="E18" s="312">
        <v>5042.37</v>
      </c>
      <c r="F18" s="312">
        <f>D18+847.456</f>
        <v>8305.086</v>
      </c>
      <c r="G18" s="372">
        <f>F18/D18</f>
        <v>1.1136361015496878</v>
      </c>
      <c r="H18" s="373">
        <f>F18*1.18</f>
        <v>9800.001479999999</v>
      </c>
      <c r="I18" s="312">
        <v>29.66</v>
      </c>
      <c r="J18" s="374">
        <f>F18*1.18</f>
        <v>9800.001479999999</v>
      </c>
      <c r="K18" s="312">
        <v>9250</v>
      </c>
      <c r="L18" s="312">
        <v>10400</v>
      </c>
      <c r="M18" s="312">
        <f t="shared" si="0"/>
        <v>6.122432952938709</v>
      </c>
      <c r="N18" s="312">
        <v>31.67</v>
      </c>
      <c r="O18" s="481">
        <f>N18/I18*100-100</f>
        <v>6.7768037761294835</v>
      </c>
      <c r="P18" s="258">
        <f>K18*1.2</f>
        <v>11100</v>
      </c>
    </row>
    <row r="19" spans="1:16" ht="25.5">
      <c r="A19" s="364" t="s">
        <v>210</v>
      </c>
      <c r="B19" s="533" t="s">
        <v>614</v>
      </c>
      <c r="C19" s="491" t="s">
        <v>55</v>
      </c>
      <c r="D19" s="359"/>
      <c r="E19" s="359"/>
      <c r="F19" s="359"/>
      <c r="G19" s="369"/>
      <c r="H19" s="370"/>
      <c r="I19" s="359"/>
      <c r="J19" s="365"/>
      <c r="K19" s="312">
        <v>7750</v>
      </c>
      <c r="L19" s="312">
        <v>8600</v>
      </c>
      <c r="M19" s="312" t="e">
        <f t="shared" si="0"/>
        <v>#DIV/0!</v>
      </c>
      <c r="N19" s="312">
        <v>27.5</v>
      </c>
      <c r="O19" s="481" t="e">
        <f>N19/I19*100-100</f>
        <v>#DIV/0!</v>
      </c>
      <c r="P19" s="346">
        <v>9300</v>
      </c>
    </row>
    <row r="20" spans="1:16" ht="33.75" customHeight="1">
      <c r="A20" s="320" t="s">
        <v>181</v>
      </c>
      <c r="B20" s="533" t="s">
        <v>615</v>
      </c>
      <c r="C20" s="491" t="s">
        <v>55</v>
      </c>
      <c r="D20" s="531"/>
      <c r="E20" s="317"/>
      <c r="F20" s="317"/>
      <c r="G20" s="529"/>
      <c r="H20" s="530"/>
      <c r="I20" s="317"/>
      <c r="J20" s="346"/>
      <c r="K20" s="317">
        <v>5250</v>
      </c>
      <c r="L20" s="317">
        <v>5600</v>
      </c>
      <c r="M20" s="317" t="e">
        <f t="shared" si="0"/>
        <v>#DIV/0!</v>
      </c>
      <c r="N20" s="317"/>
      <c r="O20" s="481"/>
      <c r="P20" s="346">
        <f aca="true" t="shared" si="1" ref="P20:P32">K20*1.2</f>
        <v>6300</v>
      </c>
    </row>
    <row r="21" spans="1:16" ht="25.5">
      <c r="A21" s="35" t="s">
        <v>182</v>
      </c>
      <c r="B21" s="533" t="s">
        <v>616</v>
      </c>
      <c r="C21" s="497" t="s">
        <v>55</v>
      </c>
      <c r="D21" s="133"/>
      <c r="E21" s="133"/>
      <c r="F21" s="133"/>
      <c r="G21" s="37"/>
      <c r="H21" s="367"/>
      <c r="I21" s="133"/>
      <c r="J21" s="258"/>
      <c r="K21" s="133">
        <v>5750</v>
      </c>
      <c r="L21" s="133">
        <v>6200</v>
      </c>
      <c r="M21" s="133" t="e">
        <f t="shared" si="0"/>
        <v>#DIV/0!</v>
      </c>
      <c r="N21" s="133"/>
      <c r="O21" s="532"/>
      <c r="P21" s="258">
        <f t="shared" si="1"/>
        <v>6900</v>
      </c>
    </row>
    <row r="22" spans="1:16" ht="25.5">
      <c r="A22" s="320" t="s">
        <v>183</v>
      </c>
      <c r="B22" s="533" t="s">
        <v>617</v>
      </c>
      <c r="C22" s="491" t="s">
        <v>55</v>
      </c>
      <c r="D22" s="317"/>
      <c r="E22" s="317"/>
      <c r="F22" s="317"/>
      <c r="G22" s="529"/>
      <c r="H22" s="530"/>
      <c r="I22" s="317"/>
      <c r="J22" s="346"/>
      <c r="K22" s="317">
        <v>8333.33</v>
      </c>
      <c r="L22" s="317">
        <v>7300</v>
      </c>
      <c r="M22" s="317" t="e">
        <f t="shared" si="0"/>
        <v>#DIV/0!</v>
      </c>
      <c r="N22" s="317">
        <v>27.5</v>
      </c>
      <c r="O22" s="481" t="e">
        <f>N22/I22*100-100</f>
        <v>#DIV/0!</v>
      </c>
      <c r="P22" s="346">
        <f t="shared" si="1"/>
        <v>9999.996</v>
      </c>
    </row>
    <row r="23" spans="1:16" ht="25.5">
      <c r="A23" s="320" t="s">
        <v>184</v>
      </c>
      <c r="B23" s="534" t="s">
        <v>618</v>
      </c>
      <c r="C23" s="491" t="s">
        <v>55</v>
      </c>
      <c r="D23" s="317"/>
      <c r="E23" s="317"/>
      <c r="F23" s="317"/>
      <c r="G23" s="529"/>
      <c r="H23" s="530"/>
      <c r="I23" s="317"/>
      <c r="J23" s="346"/>
      <c r="K23" s="317">
        <v>9833.33</v>
      </c>
      <c r="L23" s="317">
        <v>11100</v>
      </c>
      <c r="M23" s="317" t="e">
        <f t="shared" si="0"/>
        <v>#DIV/0!</v>
      </c>
      <c r="N23" s="317">
        <v>27.5</v>
      </c>
      <c r="O23" s="481" t="e">
        <f>N23/I23*100-100</f>
        <v>#DIV/0!</v>
      </c>
      <c r="P23" s="346">
        <f t="shared" si="1"/>
        <v>11799.996</v>
      </c>
    </row>
    <row r="24" spans="1:16" ht="25.5">
      <c r="A24" s="35" t="s">
        <v>185</v>
      </c>
      <c r="B24" s="536" t="s">
        <v>619</v>
      </c>
      <c r="C24" s="528" t="s">
        <v>55</v>
      </c>
      <c r="D24" s="133"/>
      <c r="E24" s="133"/>
      <c r="F24" s="133"/>
      <c r="G24" s="37"/>
      <c r="H24" s="367"/>
      <c r="I24" s="133"/>
      <c r="J24" s="258"/>
      <c r="K24" s="133">
        <v>6666.67</v>
      </c>
      <c r="L24" s="133">
        <v>7300</v>
      </c>
      <c r="M24" s="133" t="e">
        <f t="shared" si="0"/>
        <v>#DIV/0!</v>
      </c>
      <c r="N24" s="133">
        <v>27.5</v>
      </c>
      <c r="O24" s="260" t="e">
        <f>N24/I24*100-100</f>
        <v>#DIV/0!</v>
      </c>
      <c r="P24" s="258">
        <f t="shared" si="1"/>
        <v>8000.004</v>
      </c>
    </row>
    <row r="25" spans="1:16" ht="25.5">
      <c r="A25" s="320" t="s">
        <v>186</v>
      </c>
      <c r="B25" s="533" t="s">
        <v>620</v>
      </c>
      <c r="C25" s="491" t="s">
        <v>55</v>
      </c>
      <c r="D25" s="317"/>
      <c r="E25" s="317"/>
      <c r="F25" s="317"/>
      <c r="G25" s="529"/>
      <c r="H25" s="530"/>
      <c r="I25" s="317"/>
      <c r="J25" s="346"/>
      <c r="K25" s="317">
        <v>9666.67</v>
      </c>
      <c r="L25" s="317">
        <v>10900</v>
      </c>
      <c r="M25" s="317" t="e">
        <f t="shared" si="0"/>
        <v>#DIV/0!</v>
      </c>
      <c r="N25" s="317">
        <v>27.5</v>
      </c>
      <c r="O25" s="481" t="e">
        <f>N25/I25*100-100</f>
        <v>#DIV/0!</v>
      </c>
      <c r="P25" s="346">
        <f t="shared" si="1"/>
        <v>11600.003999999999</v>
      </c>
    </row>
    <row r="26" spans="1:16" ht="25.5">
      <c r="A26" s="35" t="s">
        <v>269</v>
      </c>
      <c r="B26" s="536" t="s">
        <v>621</v>
      </c>
      <c r="C26" s="528" t="s">
        <v>55</v>
      </c>
      <c r="D26" s="133"/>
      <c r="E26" s="133"/>
      <c r="F26" s="133"/>
      <c r="G26" s="37"/>
      <c r="H26" s="367"/>
      <c r="I26" s="133"/>
      <c r="J26" s="258"/>
      <c r="K26" s="133">
        <v>9416.67</v>
      </c>
      <c r="L26" s="133">
        <v>10600</v>
      </c>
      <c r="M26" s="133" t="e">
        <f t="shared" si="0"/>
        <v>#DIV/0!</v>
      </c>
      <c r="N26" s="133">
        <v>27.5</v>
      </c>
      <c r="O26" s="260" t="e">
        <f>N26/I26*100-100</f>
        <v>#DIV/0!</v>
      </c>
      <c r="P26" s="258">
        <f t="shared" si="1"/>
        <v>11300.003999999999</v>
      </c>
    </row>
    <row r="27" spans="1:16" ht="25.5">
      <c r="A27" s="320" t="s">
        <v>208</v>
      </c>
      <c r="B27" s="533" t="s">
        <v>622</v>
      </c>
      <c r="C27" s="491" t="s">
        <v>55</v>
      </c>
      <c r="D27" s="317"/>
      <c r="E27" s="317"/>
      <c r="F27" s="317"/>
      <c r="G27" s="529"/>
      <c r="H27" s="530"/>
      <c r="I27" s="317"/>
      <c r="J27" s="346"/>
      <c r="K27" s="317">
        <v>5750</v>
      </c>
      <c r="L27" s="317">
        <v>6200</v>
      </c>
      <c r="M27" s="317" t="e">
        <f t="shared" si="0"/>
        <v>#DIV/0!</v>
      </c>
      <c r="N27" s="317"/>
      <c r="O27" s="481"/>
      <c r="P27" s="346">
        <f t="shared" si="1"/>
        <v>6900</v>
      </c>
    </row>
    <row r="28" spans="1:16" ht="25.5">
      <c r="A28" s="35" t="s">
        <v>224</v>
      </c>
      <c r="B28" s="535" t="s">
        <v>623</v>
      </c>
      <c r="C28" s="491" t="s">
        <v>55</v>
      </c>
      <c r="D28" s="133"/>
      <c r="E28" s="133"/>
      <c r="F28" s="133"/>
      <c r="G28" s="37"/>
      <c r="H28" s="367"/>
      <c r="I28" s="133"/>
      <c r="J28" s="258"/>
      <c r="K28" s="312">
        <v>9416.67</v>
      </c>
      <c r="L28" s="312">
        <v>10600</v>
      </c>
      <c r="M28" s="312" t="e">
        <f t="shared" si="0"/>
        <v>#DIV/0!</v>
      </c>
      <c r="N28" s="312">
        <v>50</v>
      </c>
      <c r="O28" s="481" t="e">
        <f>N28/I28*100-100</f>
        <v>#DIV/0!</v>
      </c>
      <c r="P28" s="374">
        <f t="shared" si="1"/>
        <v>11300.003999999999</v>
      </c>
    </row>
    <row r="29" spans="1:16" ht="25.5">
      <c r="A29" s="364" t="s">
        <v>225</v>
      </c>
      <c r="B29" s="537" t="s">
        <v>624</v>
      </c>
      <c r="C29" s="497" t="s">
        <v>55</v>
      </c>
      <c r="D29" s="359"/>
      <c r="E29" s="359"/>
      <c r="F29" s="359"/>
      <c r="G29" s="369"/>
      <c r="H29" s="370"/>
      <c r="I29" s="359"/>
      <c r="J29" s="365"/>
      <c r="K29" s="133">
        <v>12166.67</v>
      </c>
      <c r="L29" s="133">
        <v>13800</v>
      </c>
      <c r="M29" s="133" t="e">
        <f t="shared" si="0"/>
        <v>#DIV/0!</v>
      </c>
      <c r="N29" s="133">
        <v>30</v>
      </c>
      <c r="O29" s="532" t="e">
        <f>N29/I29*100-100</f>
        <v>#DIV/0!</v>
      </c>
      <c r="P29" s="258">
        <f t="shared" si="1"/>
        <v>14600.003999999999</v>
      </c>
    </row>
    <row r="30" spans="1:16" ht="25.5">
      <c r="A30" s="320" t="s">
        <v>226</v>
      </c>
      <c r="B30" s="533" t="s">
        <v>625</v>
      </c>
      <c r="C30" s="491" t="s">
        <v>55</v>
      </c>
      <c r="D30" s="317"/>
      <c r="E30" s="317"/>
      <c r="F30" s="317"/>
      <c r="G30" s="529"/>
      <c r="H30" s="530"/>
      <c r="I30" s="317"/>
      <c r="J30" s="346"/>
      <c r="K30" s="317">
        <v>7500</v>
      </c>
      <c r="L30" s="317">
        <v>8300</v>
      </c>
      <c r="M30" s="317" t="e">
        <f t="shared" si="0"/>
        <v>#DIV/0!</v>
      </c>
      <c r="N30" s="317">
        <v>26.67</v>
      </c>
      <c r="O30" s="481" t="e">
        <f>N30/I30*100-100</f>
        <v>#DIV/0!</v>
      </c>
      <c r="P30" s="346">
        <f t="shared" si="1"/>
        <v>9000</v>
      </c>
    </row>
    <row r="31" spans="1:16" ht="25.5">
      <c r="A31" s="320" t="s">
        <v>228</v>
      </c>
      <c r="B31" s="533" t="s">
        <v>626</v>
      </c>
      <c r="C31" s="491" t="s">
        <v>55</v>
      </c>
      <c r="D31" s="317"/>
      <c r="E31" s="317"/>
      <c r="F31" s="317"/>
      <c r="G31" s="529"/>
      <c r="H31" s="530"/>
      <c r="I31" s="317"/>
      <c r="J31" s="346"/>
      <c r="K31" s="317">
        <v>11250</v>
      </c>
      <c r="L31" s="317">
        <v>12700</v>
      </c>
      <c r="M31" s="317" t="e">
        <f t="shared" si="0"/>
        <v>#DIV/0!</v>
      </c>
      <c r="N31" s="317">
        <v>27.5</v>
      </c>
      <c r="O31" s="481" t="e">
        <f>N31/I31*100-100</f>
        <v>#DIV/0!</v>
      </c>
      <c r="P31" s="346">
        <f t="shared" si="1"/>
        <v>13500</v>
      </c>
    </row>
    <row r="32" spans="1:16" ht="25.5">
      <c r="A32" s="35" t="s">
        <v>229</v>
      </c>
      <c r="B32" s="535" t="s">
        <v>627</v>
      </c>
      <c r="C32" s="491" t="s">
        <v>55</v>
      </c>
      <c r="D32" s="133"/>
      <c r="E32" s="133"/>
      <c r="F32" s="133"/>
      <c r="G32" s="37"/>
      <c r="H32" s="367"/>
      <c r="I32" s="133"/>
      <c r="J32" s="258"/>
      <c r="K32" s="312">
        <v>9416.67</v>
      </c>
      <c r="L32" s="312">
        <v>10600</v>
      </c>
      <c r="M32" s="312" t="e">
        <f t="shared" si="0"/>
        <v>#DIV/0!</v>
      </c>
      <c r="N32" s="312">
        <v>27.5</v>
      </c>
      <c r="O32" s="481" t="e">
        <f>N32/I32*100-100</f>
        <v>#DIV/0!</v>
      </c>
      <c r="P32" s="258">
        <f t="shared" si="1"/>
        <v>11300.003999999999</v>
      </c>
    </row>
    <row r="33" spans="1:16" ht="12.75">
      <c r="A33" s="364" t="s">
        <v>230</v>
      </c>
      <c r="B33" s="375" t="s">
        <v>628</v>
      </c>
      <c r="C33" s="671" t="s">
        <v>55</v>
      </c>
      <c r="D33" s="359"/>
      <c r="E33" s="359"/>
      <c r="F33" s="359"/>
      <c r="G33" s="369"/>
      <c r="H33" s="370"/>
      <c r="I33" s="359"/>
      <c r="J33" s="365"/>
      <c r="K33" s="359"/>
      <c r="L33" s="359"/>
      <c r="M33" s="359"/>
      <c r="N33" s="359"/>
      <c r="O33" s="317"/>
      <c r="P33" s="365"/>
    </row>
    <row r="34" spans="1:16" ht="12.75">
      <c r="A34" s="35"/>
      <c r="B34" s="498" t="s">
        <v>192</v>
      </c>
      <c r="C34" s="672"/>
      <c r="D34" s="133">
        <v>9322.037627118645</v>
      </c>
      <c r="E34" s="133">
        <v>11677.97</v>
      </c>
      <c r="F34" s="133">
        <f>D34+847.45</f>
        <v>10169.487627118646</v>
      </c>
      <c r="G34" s="37">
        <f aca="true" t="shared" si="2" ref="G34:G48">F34/D34</f>
        <v>1.0909082363639782</v>
      </c>
      <c r="H34" s="367">
        <f aca="true" t="shared" si="3" ref="H34:H48">F34*1.18</f>
        <v>11999.995400000002</v>
      </c>
      <c r="I34" s="133">
        <v>25.42</v>
      </c>
      <c r="J34" s="258">
        <f>F34*1.18</f>
        <v>11999.995400000002</v>
      </c>
      <c r="K34" s="133">
        <v>11250</v>
      </c>
      <c r="L34" s="133">
        <v>12700</v>
      </c>
      <c r="M34" s="133">
        <f>L34/J34*100-100</f>
        <v>5.833373902793326</v>
      </c>
      <c r="N34" s="133">
        <v>27.5</v>
      </c>
      <c r="O34" s="317">
        <f aca="true" t="shared" si="4" ref="O34:O40">N34/I34*100-100</f>
        <v>8.182533438237598</v>
      </c>
      <c r="P34" s="258">
        <f aca="true" t="shared" si="5" ref="P34:P73">K34*1.2</f>
        <v>13500</v>
      </c>
    </row>
    <row r="35" spans="1:16" ht="12.75">
      <c r="A35" s="35"/>
      <c r="B35" s="498" t="s">
        <v>193</v>
      </c>
      <c r="C35" s="672"/>
      <c r="D35" s="133">
        <v>8474.577627118644</v>
      </c>
      <c r="E35" s="133">
        <v>10423.73</v>
      </c>
      <c r="F35" s="133">
        <f>D35+847.46</f>
        <v>9322.037627118643</v>
      </c>
      <c r="G35" s="37">
        <f t="shared" si="2"/>
        <v>1.1000002639999578</v>
      </c>
      <c r="H35" s="367">
        <f t="shared" si="3"/>
        <v>11000.004399999998</v>
      </c>
      <c r="I35" s="133">
        <v>25.42</v>
      </c>
      <c r="J35" s="258">
        <f>F35*1.18</f>
        <v>11000.004399999998</v>
      </c>
      <c r="K35" s="133">
        <v>10416.67</v>
      </c>
      <c r="L35" s="133">
        <v>11700</v>
      </c>
      <c r="M35" s="133">
        <f>L35/J35*100-100</f>
        <v>6.363593818198865</v>
      </c>
      <c r="N35" s="133">
        <v>27.5</v>
      </c>
      <c r="O35" s="317">
        <f t="shared" si="4"/>
        <v>8.182533438237598</v>
      </c>
      <c r="P35" s="258">
        <f t="shared" si="5"/>
        <v>12500.003999999999</v>
      </c>
    </row>
    <row r="36" spans="1:16" ht="12.75">
      <c r="A36" s="371"/>
      <c r="B36" s="495" t="s">
        <v>111</v>
      </c>
      <c r="C36" s="673"/>
      <c r="D36" s="312">
        <v>5932.207627118644</v>
      </c>
      <c r="E36" s="312">
        <v>3813.56</v>
      </c>
      <c r="F36" s="312">
        <f>D36+847.45</f>
        <v>6779.657627118644</v>
      </c>
      <c r="G36" s="372">
        <f t="shared" si="2"/>
        <v>1.142855755103032</v>
      </c>
      <c r="H36" s="373">
        <f t="shared" si="3"/>
        <v>7999.995999999999</v>
      </c>
      <c r="I36" s="312">
        <v>25.42</v>
      </c>
      <c r="J36" s="374">
        <f>F36*1.18</f>
        <v>7999.995999999999</v>
      </c>
      <c r="K36" s="312">
        <v>7666.67</v>
      </c>
      <c r="L36" s="312">
        <v>8500</v>
      </c>
      <c r="M36" s="312">
        <f>L36/J36*100-100</f>
        <v>6.250053125026582</v>
      </c>
      <c r="N36" s="312">
        <v>27.5</v>
      </c>
      <c r="O36" s="317">
        <f t="shared" si="4"/>
        <v>8.182533438237598</v>
      </c>
      <c r="P36" s="374">
        <f t="shared" si="5"/>
        <v>9200.003999999999</v>
      </c>
    </row>
    <row r="37" spans="1:16" ht="38.25">
      <c r="A37" s="35" t="s">
        <v>231</v>
      </c>
      <c r="B37" s="536" t="s">
        <v>629</v>
      </c>
      <c r="C37" s="497" t="s">
        <v>55</v>
      </c>
      <c r="D37" s="133"/>
      <c r="E37" s="133"/>
      <c r="F37" s="133"/>
      <c r="G37" s="37"/>
      <c r="H37" s="367"/>
      <c r="I37" s="133"/>
      <c r="J37" s="258"/>
      <c r="K37" s="133">
        <v>9000</v>
      </c>
      <c r="L37" s="133">
        <v>10100</v>
      </c>
      <c r="M37" s="133" t="e">
        <f aca="true" t="shared" si="6" ref="M37:M44">L37/J37*100-100</f>
        <v>#DIV/0!</v>
      </c>
      <c r="N37" s="133">
        <v>27.5</v>
      </c>
      <c r="O37" s="532" t="e">
        <f t="shared" si="4"/>
        <v>#DIV/0!</v>
      </c>
      <c r="P37" s="258">
        <f t="shared" si="5"/>
        <v>10800</v>
      </c>
    </row>
    <row r="38" spans="1:16" ht="38.25">
      <c r="A38" s="320" t="s">
        <v>110</v>
      </c>
      <c r="B38" s="533" t="s">
        <v>630</v>
      </c>
      <c r="C38" s="491" t="s">
        <v>55</v>
      </c>
      <c r="D38" s="317"/>
      <c r="E38" s="317"/>
      <c r="F38" s="317"/>
      <c r="G38" s="529"/>
      <c r="H38" s="530"/>
      <c r="I38" s="317"/>
      <c r="J38" s="346"/>
      <c r="K38" s="317">
        <v>10250</v>
      </c>
      <c r="L38" s="317">
        <v>10600</v>
      </c>
      <c r="M38" s="317" t="e">
        <f t="shared" si="6"/>
        <v>#DIV/0!</v>
      </c>
      <c r="N38" s="317">
        <v>34.17</v>
      </c>
      <c r="O38" s="481" t="e">
        <f t="shared" si="4"/>
        <v>#DIV/0!</v>
      </c>
      <c r="P38" s="346">
        <f t="shared" si="5"/>
        <v>12300</v>
      </c>
    </row>
    <row r="39" spans="1:16" ht="25.5">
      <c r="A39" s="35" t="s">
        <v>85</v>
      </c>
      <c r="B39" s="536" t="s">
        <v>631</v>
      </c>
      <c r="C39" s="497" t="s">
        <v>55</v>
      </c>
      <c r="D39" s="133"/>
      <c r="E39" s="133"/>
      <c r="F39" s="133"/>
      <c r="G39" s="37"/>
      <c r="H39" s="367"/>
      <c r="I39" s="133"/>
      <c r="J39" s="258"/>
      <c r="K39" s="133">
        <v>11333.33</v>
      </c>
      <c r="L39" s="133">
        <v>12800</v>
      </c>
      <c r="M39" s="133" t="e">
        <f t="shared" si="6"/>
        <v>#DIV/0!</v>
      </c>
      <c r="N39" s="133">
        <v>27.5</v>
      </c>
      <c r="O39" s="532" t="e">
        <f t="shared" si="4"/>
        <v>#DIV/0!</v>
      </c>
      <c r="P39" s="258">
        <f t="shared" si="5"/>
        <v>13599.996</v>
      </c>
    </row>
    <row r="40" spans="1:16" ht="25.5">
      <c r="A40" s="320" t="s">
        <v>86</v>
      </c>
      <c r="B40" s="533" t="s">
        <v>632</v>
      </c>
      <c r="C40" s="491" t="s">
        <v>55</v>
      </c>
      <c r="D40" s="317"/>
      <c r="E40" s="317"/>
      <c r="F40" s="317"/>
      <c r="G40" s="529"/>
      <c r="H40" s="530"/>
      <c r="I40" s="317"/>
      <c r="J40" s="346"/>
      <c r="K40" s="317">
        <v>8500</v>
      </c>
      <c r="L40" s="317">
        <v>9500</v>
      </c>
      <c r="M40" s="317" t="e">
        <f t="shared" si="6"/>
        <v>#DIV/0!</v>
      </c>
      <c r="N40" s="317">
        <v>27.5</v>
      </c>
      <c r="O40" s="481" t="e">
        <f t="shared" si="4"/>
        <v>#DIV/0!</v>
      </c>
      <c r="P40" s="346">
        <f t="shared" si="5"/>
        <v>10200</v>
      </c>
    </row>
    <row r="41" spans="1:16" ht="25.5">
      <c r="A41" s="35" t="s">
        <v>87</v>
      </c>
      <c r="B41" s="536" t="s">
        <v>70</v>
      </c>
      <c r="C41" s="497" t="s">
        <v>55</v>
      </c>
      <c r="D41" s="133"/>
      <c r="E41" s="133"/>
      <c r="F41" s="133"/>
      <c r="G41" s="37"/>
      <c r="H41" s="367"/>
      <c r="I41" s="133"/>
      <c r="J41" s="258"/>
      <c r="K41" s="133">
        <v>5250</v>
      </c>
      <c r="L41" s="133">
        <v>5600</v>
      </c>
      <c r="M41" s="133" t="e">
        <f t="shared" si="6"/>
        <v>#DIV/0!</v>
      </c>
      <c r="N41" s="133"/>
      <c r="O41" s="532"/>
      <c r="P41" s="258">
        <f t="shared" si="5"/>
        <v>6300</v>
      </c>
    </row>
    <row r="42" spans="1:16" ht="25.5">
      <c r="A42" s="320" t="s">
        <v>88</v>
      </c>
      <c r="B42" s="533" t="s">
        <v>234</v>
      </c>
      <c r="C42" s="491" t="s">
        <v>55</v>
      </c>
      <c r="D42" s="317"/>
      <c r="E42" s="346"/>
      <c r="F42" s="317"/>
      <c r="G42" s="529"/>
      <c r="H42" s="530"/>
      <c r="I42" s="317"/>
      <c r="J42" s="346"/>
      <c r="K42" s="317">
        <v>4833.33</v>
      </c>
      <c r="L42" s="317">
        <v>5200</v>
      </c>
      <c r="M42" s="317" t="e">
        <f t="shared" si="6"/>
        <v>#DIV/0!</v>
      </c>
      <c r="N42" s="317">
        <v>56.67</v>
      </c>
      <c r="O42" s="481" t="e">
        <f>N42/I42*100-100</f>
        <v>#DIV/0!</v>
      </c>
      <c r="P42" s="346">
        <f t="shared" si="5"/>
        <v>5799.996</v>
      </c>
    </row>
    <row r="43" spans="1:16" ht="25.5">
      <c r="A43" s="364" t="s">
        <v>89</v>
      </c>
      <c r="B43" s="533" t="s">
        <v>22</v>
      </c>
      <c r="C43" s="491" t="s">
        <v>55</v>
      </c>
      <c r="D43" s="359"/>
      <c r="E43" s="363"/>
      <c r="F43" s="359"/>
      <c r="G43" s="369"/>
      <c r="H43" s="370"/>
      <c r="I43" s="364"/>
      <c r="J43" s="365"/>
      <c r="K43" s="312">
        <v>4750</v>
      </c>
      <c r="L43" s="312">
        <v>5100</v>
      </c>
      <c r="M43" s="312" t="e">
        <f t="shared" si="6"/>
        <v>#DIV/0!</v>
      </c>
      <c r="N43" s="133">
        <v>56.67</v>
      </c>
      <c r="O43" s="532" t="e">
        <f>N43/I43*100-100</f>
        <v>#DIV/0!</v>
      </c>
      <c r="P43" s="258">
        <f t="shared" si="5"/>
        <v>5700</v>
      </c>
    </row>
    <row r="44" spans="1:16" ht="25.5">
      <c r="A44" s="364" t="s">
        <v>90</v>
      </c>
      <c r="B44" s="533" t="s">
        <v>633</v>
      </c>
      <c r="C44" s="491" t="s">
        <v>55</v>
      </c>
      <c r="D44" s="359"/>
      <c r="E44" s="363"/>
      <c r="F44" s="359"/>
      <c r="G44" s="369"/>
      <c r="H44" s="370"/>
      <c r="I44" s="363"/>
      <c r="J44" s="365"/>
      <c r="K44" s="312">
        <v>6750</v>
      </c>
      <c r="L44" s="312">
        <v>7400</v>
      </c>
      <c r="M44" s="312" t="e">
        <f t="shared" si="6"/>
        <v>#DIV/0!</v>
      </c>
      <c r="N44" s="317"/>
      <c r="O44" s="481"/>
      <c r="P44" s="346">
        <f t="shared" si="5"/>
        <v>8100</v>
      </c>
    </row>
    <row r="45" spans="1:16" ht="25.5">
      <c r="A45" s="364" t="s">
        <v>91</v>
      </c>
      <c r="B45" s="533" t="s">
        <v>634</v>
      </c>
      <c r="C45" s="491" t="s">
        <v>55</v>
      </c>
      <c r="D45" s="359">
        <f>6000/1.18</f>
        <v>5084.745762711865</v>
      </c>
      <c r="E45" s="363"/>
      <c r="F45" s="359">
        <f>D45+847.46</f>
        <v>5932.205762711865</v>
      </c>
      <c r="G45" s="369">
        <f t="shared" si="2"/>
        <v>1.1666671333333334</v>
      </c>
      <c r="H45" s="370">
        <f t="shared" si="3"/>
        <v>7000.0028</v>
      </c>
      <c r="I45" s="363"/>
      <c r="J45" s="365">
        <f>F45*1.18</f>
        <v>7000.0028</v>
      </c>
      <c r="K45" s="312">
        <v>6750</v>
      </c>
      <c r="L45" s="312"/>
      <c r="M45" s="312"/>
      <c r="N45" s="312"/>
      <c r="O45" s="481"/>
      <c r="P45" s="258">
        <f t="shared" si="5"/>
        <v>8100</v>
      </c>
    </row>
    <row r="46" spans="1:16" ht="25.5">
      <c r="A46" s="364" t="s">
        <v>92</v>
      </c>
      <c r="B46" s="537" t="s">
        <v>635</v>
      </c>
      <c r="C46" s="497" t="s">
        <v>55</v>
      </c>
      <c r="D46" s="376">
        <f>7000/1.18</f>
        <v>5932.203389830509</v>
      </c>
      <c r="E46" s="363"/>
      <c r="F46" s="359">
        <f>D46+847.46</f>
        <v>6779.663389830509</v>
      </c>
      <c r="G46" s="369">
        <f t="shared" si="2"/>
        <v>1.1428575428571428</v>
      </c>
      <c r="H46" s="370">
        <f t="shared" si="3"/>
        <v>8000.0028</v>
      </c>
      <c r="I46" s="363"/>
      <c r="J46" s="365">
        <f>F46*1.18</f>
        <v>8000.0028</v>
      </c>
      <c r="K46" s="133">
        <v>7666.67</v>
      </c>
      <c r="L46" s="133"/>
      <c r="M46" s="133"/>
      <c r="N46" s="133"/>
      <c r="O46" s="532"/>
      <c r="P46" s="346">
        <f t="shared" si="5"/>
        <v>9200.003999999999</v>
      </c>
    </row>
    <row r="47" spans="1:16" ht="25.5">
      <c r="A47" s="320" t="s">
        <v>93</v>
      </c>
      <c r="B47" s="533" t="s">
        <v>636</v>
      </c>
      <c r="C47" s="491" t="s">
        <v>55</v>
      </c>
      <c r="D47" s="317">
        <v>4237.29</v>
      </c>
      <c r="E47" s="317">
        <v>4661.02</v>
      </c>
      <c r="F47" s="315">
        <f>D47+847.46-169.5</f>
        <v>4915.25</v>
      </c>
      <c r="G47" s="529">
        <f t="shared" si="2"/>
        <v>1.1599984896006645</v>
      </c>
      <c r="H47" s="530">
        <f t="shared" si="3"/>
        <v>5799.995</v>
      </c>
      <c r="I47" s="318"/>
      <c r="J47" s="346">
        <f>F47*1.18</f>
        <v>5799.995</v>
      </c>
      <c r="K47" s="317">
        <v>5750</v>
      </c>
      <c r="L47" s="317"/>
      <c r="M47" s="317"/>
      <c r="N47" s="317"/>
      <c r="O47" s="481"/>
      <c r="P47" s="346">
        <f t="shared" si="5"/>
        <v>6900</v>
      </c>
    </row>
    <row r="48" spans="1:16" ht="25.5">
      <c r="A48" s="35" t="s">
        <v>94</v>
      </c>
      <c r="B48" s="535" t="s">
        <v>637</v>
      </c>
      <c r="C48" s="496" t="s">
        <v>55</v>
      </c>
      <c r="D48" s="133">
        <f>8000/1.18</f>
        <v>6779.661016949153</v>
      </c>
      <c r="E48" s="43"/>
      <c r="F48" s="133">
        <f>D48+847.46</f>
        <v>7627.121016949153</v>
      </c>
      <c r="G48" s="37">
        <f t="shared" si="2"/>
        <v>1.12500035</v>
      </c>
      <c r="H48" s="367">
        <f t="shared" si="3"/>
        <v>9000.0028</v>
      </c>
      <c r="I48" s="43"/>
      <c r="J48" s="258">
        <f>F48*1.18</f>
        <v>9000.0028</v>
      </c>
      <c r="K48" s="312">
        <v>8583.33</v>
      </c>
      <c r="L48" s="312"/>
      <c r="M48" s="312"/>
      <c r="N48" s="312"/>
      <c r="O48" s="480"/>
      <c r="P48" s="346">
        <f t="shared" si="5"/>
        <v>10299.996</v>
      </c>
    </row>
    <row r="49" spans="1:16" ht="25.5">
      <c r="A49" s="364" t="s">
        <v>95</v>
      </c>
      <c r="B49" s="533" t="s">
        <v>638</v>
      </c>
      <c r="C49" s="496" t="s">
        <v>55</v>
      </c>
      <c r="D49" s="364"/>
      <c r="E49" s="363"/>
      <c r="F49" s="363"/>
      <c r="G49" s="363"/>
      <c r="H49" s="363"/>
      <c r="I49" s="363"/>
      <c r="J49" s="365"/>
      <c r="K49" s="312">
        <v>6416.67</v>
      </c>
      <c r="L49" s="312"/>
      <c r="M49" s="312"/>
      <c r="N49" s="312"/>
      <c r="P49" s="374">
        <f t="shared" si="5"/>
        <v>7700.004</v>
      </c>
    </row>
    <row r="50" spans="1:16" ht="79.5" customHeight="1">
      <c r="A50" s="320" t="s">
        <v>148</v>
      </c>
      <c r="B50" s="533" t="s">
        <v>410</v>
      </c>
      <c r="C50" s="378" t="s">
        <v>55</v>
      </c>
      <c r="D50" s="320"/>
      <c r="E50" s="318"/>
      <c r="F50" s="318"/>
      <c r="G50" s="318"/>
      <c r="H50" s="318"/>
      <c r="I50" s="318"/>
      <c r="J50" s="346"/>
      <c r="K50" s="312">
        <v>8916.67</v>
      </c>
      <c r="L50" s="317"/>
      <c r="M50" s="317"/>
      <c r="N50" s="317"/>
      <c r="P50" s="258">
        <f t="shared" si="5"/>
        <v>10700.003999999999</v>
      </c>
    </row>
    <row r="51" spans="1:16" ht="51">
      <c r="A51" s="320" t="s">
        <v>149</v>
      </c>
      <c r="B51" s="533" t="s">
        <v>411</v>
      </c>
      <c r="C51" s="378" t="s">
        <v>55</v>
      </c>
      <c r="D51" s="320"/>
      <c r="E51" s="318"/>
      <c r="F51" s="318"/>
      <c r="G51" s="318"/>
      <c r="H51" s="318"/>
      <c r="I51" s="318"/>
      <c r="J51" s="346"/>
      <c r="K51" s="312">
        <v>13083.33</v>
      </c>
      <c r="L51" s="317"/>
      <c r="M51" s="317"/>
      <c r="N51" s="317"/>
      <c r="P51" s="346">
        <f t="shared" si="5"/>
        <v>15699.996</v>
      </c>
    </row>
    <row r="52" spans="1:16" ht="83.25" customHeight="1">
      <c r="A52" s="320" t="s">
        <v>134</v>
      </c>
      <c r="B52" s="380" t="s">
        <v>412</v>
      </c>
      <c r="C52" s="378" t="s">
        <v>55</v>
      </c>
      <c r="D52" s="320"/>
      <c r="E52" s="318"/>
      <c r="F52" s="318"/>
      <c r="G52" s="318"/>
      <c r="H52" s="318"/>
      <c r="I52" s="318"/>
      <c r="J52" s="346"/>
      <c r="K52" s="312">
        <v>13083.33</v>
      </c>
      <c r="L52" s="317"/>
      <c r="M52" s="317"/>
      <c r="N52" s="317"/>
      <c r="P52" s="258">
        <f t="shared" si="5"/>
        <v>15699.996</v>
      </c>
    </row>
    <row r="53" spans="1:16" ht="25.5">
      <c r="A53" s="320" t="s">
        <v>135</v>
      </c>
      <c r="B53" s="380" t="s">
        <v>413</v>
      </c>
      <c r="C53" s="378" t="s">
        <v>55</v>
      </c>
      <c r="D53" s="320"/>
      <c r="E53" s="318"/>
      <c r="F53" s="318"/>
      <c r="G53" s="318"/>
      <c r="H53" s="318"/>
      <c r="I53" s="318"/>
      <c r="J53" s="346"/>
      <c r="K53" s="312">
        <v>13083.33</v>
      </c>
      <c r="L53" s="317"/>
      <c r="M53" s="317"/>
      <c r="N53" s="317"/>
      <c r="P53" s="346">
        <f t="shared" si="5"/>
        <v>15699.996</v>
      </c>
    </row>
    <row r="54" spans="1:16" ht="38.25">
      <c r="A54" s="320" t="s">
        <v>61</v>
      </c>
      <c r="B54" s="380" t="s">
        <v>414</v>
      </c>
      <c r="C54" s="378" t="s">
        <v>55</v>
      </c>
      <c r="D54" s="320"/>
      <c r="E54" s="318"/>
      <c r="F54" s="318"/>
      <c r="G54" s="318"/>
      <c r="H54" s="318"/>
      <c r="I54" s="318"/>
      <c r="J54" s="346"/>
      <c r="K54" s="312">
        <v>13083.33</v>
      </c>
      <c r="L54" s="317"/>
      <c r="M54" s="317"/>
      <c r="N54" s="317"/>
      <c r="P54" s="346">
        <f t="shared" si="5"/>
        <v>15699.996</v>
      </c>
    </row>
    <row r="55" spans="1:16" ht="38.25">
      <c r="A55" s="320" t="s">
        <v>62</v>
      </c>
      <c r="B55" s="380" t="s">
        <v>415</v>
      </c>
      <c r="C55" s="378" t="s">
        <v>55</v>
      </c>
      <c r="D55" s="320"/>
      <c r="E55" s="318"/>
      <c r="F55" s="318"/>
      <c r="G55" s="318"/>
      <c r="H55" s="318"/>
      <c r="I55" s="318"/>
      <c r="J55" s="346"/>
      <c r="K55" s="312">
        <v>13083.33</v>
      </c>
      <c r="L55" s="317"/>
      <c r="M55" s="317"/>
      <c r="N55" s="317"/>
      <c r="P55" s="346">
        <f t="shared" si="5"/>
        <v>15699.996</v>
      </c>
    </row>
    <row r="56" spans="1:16" ht="51">
      <c r="A56" s="320" t="s">
        <v>332</v>
      </c>
      <c r="B56" s="380" t="s">
        <v>416</v>
      </c>
      <c r="C56" s="378" t="s">
        <v>55</v>
      </c>
      <c r="D56" s="320"/>
      <c r="E56" s="318"/>
      <c r="F56" s="318"/>
      <c r="G56" s="318"/>
      <c r="H56" s="318"/>
      <c r="I56" s="318"/>
      <c r="J56" s="346"/>
      <c r="K56" s="312">
        <v>8916.67</v>
      </c>
      <c r="L56" s="317"/>
      <c r="M56" s="317"/>
      <c r="N56" s="317"/>
      <c r="P56" s="346">
        <f t="shared" si="5"/>
        <v>10700.003999999999</v>
      </c>
    </row>
    <row r="57" spans="1:16" ht="51">
      <c r="A57" s="320" t="s">
        <v>372</v>
      </c>
      <c r="B57" s="380" t="s">
        <v>417</v>
      </c>
      <c r="C57" s="378" t="s">
        <v>55</v>
      </c>
      <c r="D57" s="320"/>
      <c r="E57" s="318"/>
      <c r="F57" s="318"/>
      <c r="G57" s="318"/>
      <c r="H57" s="318"/>
      <c r="I57" s="318"/>
      <c r="J57" s="346"/>
      <c r="K57" s="317">
        <v>10666.67</v>
      </c>
      <c r="L57" s="317"/>
      <c r="M57" s="317"/>
      <c r="N57" s="317"/>
      <c r="P57" s="346">
        <f t="shared" si="5"/>
        <v>12800.003999999999</v>
      </c>
    </row>
    <row r="58" spans="1:16" ht="38.25">
      <c r="A58" s="364" t="s">
        <v>373</v>
      </c>
      <c r="B58" s="433" t="s">
        <v>448</v>
      </c>
      <c r="C58" s="434" t="s">
        <v>55</v>
      </c>
      <c r="D58" s="364"/>
      <c r="E58" s="363"/>
      <c r="F58" s="363"/>
      <c r="G58" s="363"/>
      <c r="H58" s="363"/>
      <c r="I58" s="363"/>
      <c r="J58" s="365"/>
      <c r="K58" s="359">
        <v>6000</v>
      </c>
      <c r="L58" s="359"/>
      <c r="M58" s="359"/>
      <c r="N58" s="359"/>
      <c r="P58" s="346">
        <f t="shared" si="5"/>
        <v>7200</v>
      </c>
    </row>
    <row r="59" spans="1:16" ht="25.5">
      <c r="A59" s="320" t="s">
        <v>374</v>
      </c>
      <c r="B59" s="380" t="s">
        <v>449</v>
      </c>
      <c r="C59" s="434" t="s">
        <v>55</v>
      </c>
      <c r="D59" s="320"/>
      <c r="E59" s="318"/>
      <c r="F59" s="318"/>
      <c r="G59" s="318"/>
      <c r="H59" s="318"/>
      <c r="I59" s="318"/>
      <c r="J59" s="346"/>
      <c r="K59" s="317">
        <v>4666.67</v>
      </c>
      <c r="L59" s="317"/>
      <c r="M59" s="317"/>
      <c r="N59" s="317"/>
      <c r="P59" s="346">
        <f t="shared" si="5"/>
        <v>5600.004</v>
      </c>
    </row>
    <row r="60" spans="1:16" ht="25.5">
      <c r="A60" s="320" t="s">
        <v>450</v>
      </c>
      <c r="B60" s="380" t="s">
        <v>451</v>
      </c>
      <c r="C60" s="434" t="s">
        <v>55</v>
      </c>
      <c r="D60" s="320"/>
      <c r="E60" s="318"/>
      <c r="F60" s="318"/>
      <c r="G60" s="318"/>
      <c r="H60" s="318"/>
      <c r="I60" s="318"/>
      <c r="J60" s="346"/>
      <c r="K60" s="317">
        <v>4666.67</v>
      </c>
      <c r="L60" s="317"/>
      <c r="M60" s="317"/>
      <c r="N60" s="317"/>
      <c r="P60" s="346">
        <f t="shared" si="5"/>
        <v>5600.004</v>
      </c>
    </row>
    <row r="61" spans="1:16" ht="25.5">
      <c r="A61" s="320" t="s">
        <v>375</v>
      </c>
      <c r="B61" s="380" t="s">
        <v>452</v>
      </c>
      <c r="C61" s="434" t="s">
        <v>55</v>
      </c>
      <c r="D61" s="320"/>
      <c r="E61" s="318"/>
      <c r="F61" s="318"/>
      <c r="G61" s="318"/>
      <c r="H61" s="318"/>
      <c r="I61" s="318"/>
      <c r="J61" s="346"/>
      <c r="K61" s="317">
        <v>4250</v>
      </c>
      <c r="L61" s="317"/>
      <c r="M61" s="317"/>
      <c r="N61" s="317"/>
      <c r="P61" s="346">
        <f t="shared" si="5"/>
        <v>5100</v>
      </c>
    </row>
    <row r="62" spans="1:16" ht="25.5">
      <c r="A62" s="320" t="s">
        <v>376</v>
      </c>
      <c r="B62" s="380" t="s">
        <v>453</v>
      </c>
      <c r="C62" s="434" t="s">
        <v>55</v>
      </c>
      <c r="D62" s="320"/>
      <c r="E62" s="318"/>
      <c r="F62" s="318"/>
      <c r="G62" s="318"/>
      <c r="H62" s="318"/>
      <c r="I62" s="318"/>
      <c r="J62" s="346"/>
      <c r="K62" s="317">
        <v>15333.33</v>
      </c>
      <c r="L62" s="317"/>
      <c r="M62" s="317"/>
      <c r="N62" s="317"/>
      <c r="P62" s="346">
        <f t="shared" si="5"/>
        <v>18399.996</v>
      </c>
    </row>
    <row r="63" spans="1:16" ht="25.5">
      <c r="A63" s="320" t="s">
        <v>377</v>
      </c>
      <c r="B63" s="380" t="s">
        <v>454</v>
      </c>
      <c r="C63" s="434" t="s">
        <v>55</v>
      </c>
      <c r="D63" s="320"/>
      <c r="E63" s="318"/>
      <c r="F63" s="318"/>
      <c r="G63" s="318"/>
      <c r="H63" s="318"/>
      <c r="I63" s="318"/>
      <c r="J63" s="346"/>
      <c r="K63" s="317">
        <v>4666.67</v>
      </c>
      <c r="L63" s="317"/>
      <c r="M63" s="317"/>
      <c r="N63" s="317"/>
      <c r="P63" s="346">
        <f t="shared" si="5"/>
        <v>5600.004</v>
      </c>
    </row>
    <row r="64" spans="1:16" ht="25.5">
      <c r="A64" s="320" t="s">
        <v>378</v>
      </c>
      <c r="B64" s="380" t="s">
        <v>455</v>
      </c>
      <c r="C64" s="434" t="s">
        <v>55</v>
      </c>
      <c r="D64" s="320"/>
      <c r="E64" s="318"/>
      <c r="F64" s="318"/>
      <c r="G64" s="318"/>
      <c r="H64" s="318"/>
      <c r="I64" s="318"/>
      <c r="J64" s="346"/>
      <c r="K64" s="317">
        <v>4250</v>
      </c>
      <c r="L64" s="317"/>
      <c r="M64" s="317"/>
      <c r="N64" s="317"/>
      <c r="P64" s="346">
        <f t="shared" si="5"/>
        <v>5100</v>
      </c>
    </row>
    <row r="65" spans="1:16" ht="25.5">
      <c r="A65" s="320" t="s">
        <v>379</v>
      </c>
      <c r="B65" s="380" t="s">
        <v>456</v>
      </c>
      <c r="C65" s="434" t="s">
        <v>55</v>
      </c>
      <c r="D65" s="320"/>
      <c r="E65" s="318"/>
      <c r="F65" s="318"/>
      <c r="G65" s="318"/>
      <c r="H65" s="318"/>
      <c r="I65" s="318"/>
      <c r="J65" s="346"/>
      <c r="K65" s="317">
        <v>8500</v>
      </c>
      <c r="L65" s="317"/>
      <c r="M65" s="317"/>
      <c r="N65" s="317"/>
      <c r="P65" s="346">
        <f t="shared" si="5"/>
        <v>10200</v>
      </c>
    </row>
    <row r="66" spans="1:16" ht="25.5">
      <c r="A66" s="320" t="s">
        <v>51</v>
      </c>
      <c r="B66" s="380" t="s">
        <v>457</v>
      </c>
      <c r="C66" s="434" t="s">
        <v>55</v>
      </c>
      <c r="D66" s="320"/>
      <c r="E66" s="318"/>
      <c r="F66" s="318"/>
      <c r="G66" s="318"/>
      <c r="H66" s="318"/>
      <c r="I66" s="318"/>
      <c r="J66" s="346"/>
      <c r="K66" s="317">
        <v>8500</v>
      </c>
      <c r="L66" s="317"/>
      <c r="M66" s="317"/>
      <c r="N66" s="317"/>
      <c r="P66" s="346">
        <f t="shared" si="5"/>
        <v>10200</v>
      </c>
    </row>
    <row r="67" spans="1:16" ht="25.5">
      <c r="A67" s="320" t="s">
        <v>52</v>
      </c>
      <c r="B67" s="380" t="s">
        <v>458</v>
      </c>
      <c r="C67" s="434" t="s">
        <v>55</v>
      </c>
      <c r="D67" s="320"/>
      <c r="E67" s="318"/>
      <c r="F67" s="318"/>
      <c r="G67" s="318"/>
      <c r="H67" s="318"/>
      <c r="I67" s="318"/>
      <c r="J67" s="346"/>
      <c r="K67" s="317">
        <v>7666.67</v>
      </c>
      <c r="L67" s="317"/>
      <c r="M67" s="317"/>
      <c r="N67" s="317"/>
      <c r="P67" s="346">
        <f t="shared" si="5"/>
        <v>9200.003999999999</v>
      </c>
    </row>
    <row r="68" spans="1:16" ht="25.5">
      <c r="A68" s="320" t="s">
        <v>53</v>
      </c>
      <c r="B68" s="380" t="s">
        <v>459</v>
      </c>
      <c r="C68" s="434" t="s">
        <v>55</v>
      </c>
      <c r="D68" s="320"/>
      <c r="E68" s="318"/>
      <c r="F68" s="318"/>
      <c r="G68" s="318"/>
      <c r="H68" s="318"/>
      <c r="I68" s="318"/>
      <c r="J68" s="346"/>
      <c r="K68" s="317">
        <v>7666.67</v>
      </c>
      <c r="L68" s="317"/>
      <c r="M68" s="317"/>
      <c r="N68" s="317"/>
      <c r="P68" s="346">
        <f t="shared" si="5"/>
        <v>9200.003999999999</v>
      </c>
    </row>
    <row r="69" spans="1:16" ht="25.5">
      <c r="A69" s="320" t="s">
        <v>54</v>
      </c>
      <c r="B69" s="380" t="s">
        <v>460</v>
      </c>
      <c r="C69" s="434" t="s">
        <v>55</v>
      </c>
      <c r="D69" s="320"/>
      <c r="E69" s="318"/>
      <c r="F69" s="318"/>
      <c r="G69" s="318"/>
      <c r="H69" s="318"/>
      <c r="I69" s="318"/>
      <c r="J69" s="346"/>
      <c r="K69" s="317">
        <v>10250</v>
      </c>
      <c r="L69" s="317"/>
      <c r="M69" s="317"/>
      <c r="N69" s="317"/>
      <c r="P69" s="346">
        <f t="shared" si="5"/>
        <v>12300</v>
      </c>
    </row>
    <row r="70" spans="1:16" ht="25.5">
      <c r="A70" s="320" t="s">
        <v>56</v>
      </c>
      <c r="B70" s="380" t="s">
        <v>461</v>
      </c>
      <c r="C70" s="434" t="s">
        <v>55</v>
      </c>
      <c r="D70" s="320"/>
      <c r="E70" s="318"/>
      <c r="F70" s="318"/>
      <c r="G70" s="318"/>
      <c r="H70" s="318"/>
      <c r="I70" s="318"/>
      <c r="J70" s="346"/>
      <c r="K70" s="317">
        <v>10250</v>
      </c>
      <c r="L70" s="317"/>
      <c r="M70" s="317"/>
      <c r="N70" s="317"/>
      <c r="P70" s="346">
        <f t="shared" si="5"/>
        <v>12300</v>
      </c>
    </row>
    <row r="71" spans="1:16" ht="25.5">
      <c r="A71" s="35" t="s">
        <v>57</v>
      </c>
      <c r="B71" s="368" t="s">
        <v>462</v>
      </c>
      <c r="C71" s="434" t="s">
        <v>55</v>
      </c>
      <c r="D71" s="35"/>
      <c r="E71" s="43"/>
      <c r="F71" s="43"/>
      <c r="G71" s="43"/>
      <c r="H71" s="43"/>
      <c r="I71" s="43"/>
      <c r="J71" s="258"/>
      <c r="K71" s="133">
        <v>8500</v>
      </c>
      <c r="L71" s="133"/>
      <c r="M71" s="133"/>
      <c r="N71" s="133"/>
      <c r="P71" s="346">
        <f t="shared" si="5"/>
        <v>10200</v>
      </c>
    </row>
    <row r="72" spans="1:16" ht="25.5">
      <c r="A72" s="489" t="s">
        <v>499</v>
      </c>
      <c r="B72" s="490" t="s">
        <v>500</v>
      </c>
      <c r="C72" s="491" t="s">
        <v>55</v>
      </c>
      <c r="D72" s="317"/>
      <c r="E72" s="319"/>
      <c r="F72" s="317"/>
      <c r="G72" s="492"/>
      <c r="H72" s="493"/>
      <c r="I72" s="317"/>
      <c r="J72" s="494"/>
      <c r="K72" s="481">
        <v>8083.33</v>
      </c>
      <c r="L72" s="481"/>
      <c r="M72" s="317"/>
      <c r="N72" s="317"/>
      <c r="O72" s="319"/>
      <c r="P72" s="346">
        <f t="shared" si="5"/>
        <v>9699.996</v>
      </c>
    </row>
    <row r="73" spans="1:16" ht="25.5">
      <c r="A73" s="394" t="s">
        <v>501</v>
      </c>
      <c r="B73" s="495" t="s">
        <v>502</v>
      </c>
      <c r="C73" s="496" t="s">
        <v>55</v>
      </c>
      <c r="D73" s="312"/>
      <c r="E73" s="362"/>
      <c r="F73" s="312"/>
      <c r="G73" s="392"/>
      <c r="H73" s="310"/>
      <c r="I73" s="312"/>
      <c r="J73" s="311"/>
      <c r="K73" s="481">
        <v>11916.67</v>
      </c>
      <c r="L73" s="481"/>
      <c r="M73" s="317"/>
      <c r="N73" s="317"/>
      <c r="O73" s="319"/>
      <c r="P73" s="346">
        <f t="shared" si="5"/>
        <v>14300.003999999999</v>
      </c>
    </row>
    <row r="74" spans="1:16" ht="30.75" customHeight="1">
      <c r="A74" s="393" t="s">
        <v>503</v>
      </c>
      <c r="B74" s="375" t="s">
        <v>504</v>
      </c>
      <c r="C74" s="497"/>
      <c r="D74" s="359"/>
      <c r="E74" s="379"/>
      <c r="F74" s="359"/>
      <c r="G74" s="391"/>
      <c r="H74" s="360"/>
      <c r="I74" s="359"/>
      <c r="J74" s="361"/>
      <c r="K74" s="532"/>
      <c r="L74" s="532"/>
      <c r="M74" s="359"/>
      <c r="N74" s="359"/>
      <c r="O74" s="379"/>
      <c r="P74" s="628"/>
    </row>
    <row r="75" spans="1:16" ht="24" customHeight="1">
      <c r="A75" s="71"/>
      <c r="B75" s="498" t="s">
        <v>505</v>
      </c>
      <c r="C75" s="395" t="s">
        <v>55</v>
      </c>
      <c r="D75" s="133"/>
      <c r="E75" s="176"/>
      <c r="F75" s="133"/>
      <c r="G75" s="60"/>
      <c r="H75" s="366"/>
      <c r="I75" s="133"/>
      <c r="J75" s="136"/>
      <c r="K75" s="260">
        <v>2583.33</v>
      </c>
      <c r="L75" s="260"/>
      <c r="M75" s="133"/>
      <c r="N75" s="133"/>
      <c r="O75" s="176"/>
      <c r="P75" s="258">
        <f>K75*1.2</f>
        <v>3099.9959999999996</v>
      </c>
    </row>
    <row r="76" spans="1:16" ht="23.25" customHeight="1">
      <c r="A76" s="394"/>
      <c r="B76" s="495" t="s">
        <v>506</v>
      </c>
      <c r="C76" s="496" t="s">
        <v>55</v>
      </c>
      <c r="D76" s="312"/>
      <c r="E76" s="362"/>
      <c r="F76" s="312"/>
      <c r="G76" s="392"/>
      <c r="H76" s="310"/>
      <c r="I76" s="312"/>
      <c r="J76" s="311"/>
      <c r="K76" s="480">
        <v>1333.33</v>
      </c>
      <c r="L76" s="480"/>
      <c r="M76" s="312"/>
      <c r="N76" s="312"/>
      <c r="O76" s="362"/>
      <c r="P76" s="374">
        <f>K76*1.2</f>
        <v>1599.9959999999999</v>
      </c>
    </row>
    <row r="77" spans="1:16" ht="30.75" customHeight="1">
      <c r="A77" s="629" t="s">
        <v>857</v>
      </c>
      <c r="B77" s="498" t="s">
        <v>858</v>
      </c>
      <c r="C77" s="496" t="s">
        <v>55</v>
      </c>
      <c r="D77" s="630"/>
      <c r="E77" s="630"/>
      <c r="F77" s="630"/>
      <c r="G77" s="631"/>
      <c r="H77" s="632"/>
      <c r="I77" s="630"/>
      <c r="J77" s="633"/>
      <c r="K77" s="630">
        <v>833.33</v>
      </c>
      <c r="L77" s="630"/>
      <c r="M77" s="630"/>
      <c r="N77" s="630"/>
      <c r="O77" s="630"/>
      <c r="P77" s="633">
        <f>K77*1.2</f>
        <v>999.996</v>
      </c>
    </row>
    <row r="78" spans="1:16" ht="12.75">
      <c r="A78" s="665" t="s">
        <v>408</v>
      </c>
      <c r="B78" s="666"/>
      <c r="C78" s="666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7"/>
    </row>
    <row r="79" spans="1:16" ht="27" customHeight="1">
      <c r="A79" s="42" t="s">
        <v>80</v>
      </c>
      <c r="B79" s="550" t="s">
        <v>640</v>
      </c>
      <c r="C79" s="42" t="s">
        <v>157</v>
      </c>
      <c r="D79" s="176">
        <v>4237.29</v>
      </c>
      <c r="E79" s="386"/>
      <c r="F79" s="386">
        <f>D79+847.46-169.5</f>
        <v>4915.25</v>
      </c>
      <c r="G79" s="36">
        <f>F79/D79</f>
        <v>1.1599984896006645</v>
      </c>
      <c r="H79" s="366">
        <f>F79*1.18</f>
        <v>5799.995</v>
      </c>
      <c r="I79" s="386"/>
      <c r="J79" s="136">
        <f>F79*1.18</f>
        <v>5799.995</v>
      </c>
      <c r="K79" s="133">
        <v>5666.67</v>
      </c>
      <c r="L79" s="176">
        <v>6150</v>
      </c>
      <c r="M79" s="176">
        <f>L79/J79*100-100</f>
        <v>6.034574167736366</v>
      </c>
      <c r="N79" s="133"/>
      <c r="P79" s="258">
        <f>K79*1.2</f>
        <v>6800.004</v>
      </c>
    </row>
    <row r="80" spans="1:16" ht="30" customHeight="1">
      <c r="A80" s="551" t="s">
        <v>274</v>
      </c>
      <c r="B80" s="380" t="s">
        <v>641</v>
      </c>
      <c r="C80" s="551" t="s">
        <v>157</v>
      </c>
      <c r="D80" s="316">
        <v>2966.097627118644</v>
      </c>
      <c r="E80" s="316"/>
      <c r="F80" s="316">
        <f>D80+847.46-338.98</f>
        <v>3474.577627118644</v>
      </c>
      <c r="G80" s="321">
        <f>F80/D80</f>
        <v>1.171430635104871</v>
      </c>
      <c r="H80" s="493">
        <f>F80*1.18</f>
        <v>4100.0016</v>
      </c>
      <c r="I80" s="316"/>
      <c r="J80" s="494">
        <f>F80*1.18</f>
        <v>4100.0016</v>
      </c>
      <c r="K80" s="317">
        <v>4583.33</v>
      </c>
      <c r="L80" s="319">
        <v>4350</v>
      </c>
      <c r="M80" s="319">
        <f>L80/J80*100-100</f>
        <v>6.097519571699678</v>
      </c>
      <c r="N80" s="317"/>
      <c r="O80" s="319"/>
      <c r="P80" s="346">
        <f>K80*1.2</f>
        <v>5499.996</v>
      </c>
    </row>
    <row r="81" spans="1:16" ht="38.25">
      <c r="A81" s="42" t="s">
        <v>217</v>
      </c>
      <c r="B81" s="550" t="s">
        <v>642</v>
      </c>
      <c r="C81" s="42" t="s">
        <v>157</v>
      </c>
      <c r="D81" s="484"/>
      <c r="E81" s="386"/>
      <c r="F81" s="133">
        <v>3983.05</v>
      </c>
      <c r="G81" s="60"/>
      <c r="H81" s="366"/>
      <c r="I81" s="137"/>
      <c r="J81" s="136">
        <f>F81*1.18</f>
        <v>4699.999</v>
      </c>
      <c r="K81" s="133">
        <v>4666.67</v>
      </c>
      <c r="L81" s="260">
        <v>5000</v>
      </c>
      <c r="M81" s="260">
        <f>L81/J81*100-100</f>
        <v>6.383001358085409</v>
      </c>
      <c r="N81" s="133"/>
      <c r="P81" s="258">
        <f>K81*1.2</f>
        <v>5600.004</v>
      </c>
    </row>
    <row r="82" spans="1:16" ht="12.75">
      <c r="A82" s="482" t="s">
        <v>409</v>
      </c>
      <c r="B82" s="483"/>
      <c r="C82" s="483"/>
      <c r="D82" s="483"/>
      <c r="E82" s="483"/>
      <c r="F82" s="483"/>
      <c r="G82" s="483"/>
      <c r="H82" s="483"/>
      <c r="I82" s="483"/>
      <c r="J82" s="483"/>
      <c r="K82" s="483"/>
      <c r="L82" s="483"/>
      <c r="M82" s="483"/>
      <c r="N82" s="483"/>
      <c r="O82" s="483"/>
      <c r="P82" s="485"/>
    </row>
    <row r="83" spans="1:16" ht="12.75">
      <c r="A83" s="538" t="s">
        <v>80</v>
      </c>
      <c r="B83" s="539" t="s">
        <v>196</v>
      </c>
      <c r="C83" s="540" t="s">
        <v>157</v>
      </c>
      <c r="D83" s="541">
        <v>847.4576271186442</v>
      </c>
      <c r="E83" s="542"/>
      <c r="F83" s="541">
        <f>D83+423.73</f>
        <v>1271.1876271186443</v>
      </c>
      <c r="G83" s="543">
        <f>F83/D83</f>
        <v>1.5000014000000002</v>
      </c>
      <c r="H83" s="544">
        <f>F83*1.18</f>
        <v>1500.0014</v>
      </c>
      <c r="I83" s="541"/>
      <c r="J83" s="545">
        <f>F83*1.18</f>
        <v>1500.0014</v>
      </c>
      <c r="K83" s="139">
        <v>1416.67</v>
      </c>
      <c r="L83" s="546">
        <v>1590</v>
      </c>
      <c r="M83" s="547">
        <f>L83/J83*100-100</f>
        <v>5.9999010667590085</v>
      </c>
      <c r="N83" s="547"/>
      <c r="O83" s="548"/>
      <c r="P83" s="257">
        <f>K83*1.2</f>
        <v>1700.0040000000001</v>
      </c>
    </row>
    <row r="84" spans="1:16" ht="12.75">
      <c r="A84" s="313" t="s">
        <v>274</v>
      </c>
      <c r="B84" s="314" t="s">
        <v>324</v>
      </c>
      <c r="C84" s="385" t="s">
        <v>157</v>
      </c>
      <c r="D84" s="315">
        <v>847.46</v>
      </c>
      <c r="E84" s="316"/>
      <c r="F84" s="315">
        <f>D84+423.73</f>
        <v>1271.19</v>
      </c>
      <c r="G84" s="387">
        <f>F84/D84</f>
        <v>1.5</v>
      </c>
      <c r="H84" s="388">
        <f>F84*1.18</f>
        <v>1500.0042</v>
      </c>
      <c r="I84" s="315"/>
      <c r="J84" s="389">
        <f>F84*1.18</f>
        <v>1500.0042</v>
      </c>
      <c r="K84" s="315">
        <v>1416.67</v>
      </c>
      <c r="L84" s="319">
        <v>1590</v>
      </c>
      <c r="M84" s="317">
        <f>L84/J84*100-100</f>
        <v>5.999703200831036</v>
      </c>
      <c r="N84" s="317"/>
      <c r="O84" s="176"/>
      <c r="P84" s="346">
        <f>K84*1.2</f>
        <v>1700.0040000000001</v>
      </c>
    </row>
    <row r="85" spans="1:16" ht="22.5" customHeight="1">
      <c r="A85" s="104" t="s">
        <v>217</v>
      </c>
      <c r="B85" s="549" t="s">
        <v>639</v>
      </c>
      <c r="C85" s="381" t="s">
        <v>20</v>
      </c>
      <c r="D85" s="382">
        <v>423.88</v>
      </c>
      <c r="E85" s="141"/>
      <c r="F85" s="382">
        <f>D85+423.58</f>
        <v>847.46</v>
      </c>
      <c r="G85" s="59">
        <f>F85/D85</f>
        <v>1.9992922525242995</v>
      </c>
      <c r="H85" s="383">
        <f>F85*1.18</f>
        <v>1000.0028</v>
      </c>
      <c r="I85" s="382"/>
      <c r="J85" s="141">
        <f>F85*1.18</f>
        <v>1000.0028</v>
      </c>
      <c r="K85" s="138">
        <v>916.67</v>
      </c>
      <c r="L85" s="382">
        <v>1060</v>
      </c>
      <c r="M85" s="382">
        <f>L85/J85*100-100</f>
        <v>5.999703200831036</v>
      </c>
      <c r="N85" s="384"/>
      <c r="O85" s="382"/>
      <c r="P85" s="435">
        <f>K85*1.2</f>
        <v>1100.004</v>
      </c>
    </row>
  </sheetData>
  <sheetProtection/>
  <mergeCells count="6">
    <mergeCell ref="A78:P78"/>
    <mergeCell ref="A1:N1"/>
    <mergeCell ref="A2:N2"/>
    <mergeCell ref="A11:N11"/>
    <mergeCell ref="C16:C18"/>
    <mergeCell ref="C33:C36"/>
  </mergeCells>
  <printOptions/>
  <pageMargins left="0.5905511811023623" right="0" top="0.3937007874015748" bottom="0.3937007874015748" header="0" footer="0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25" sqref="G25"/>
    </sheetView>
  </sheetViews>
  <sheetFormatPr defaultColWidth="64.625" defaultRowHeight="12.75"/>
  <cols>
    <col min="1" max="1" width="2.375" style="10" customWidth="1"/>
    <col min="2" max="2" width="75.25390625" style="10" customWidth="1"/>
    <col min="3" max="3" width="20.75390625" style="10" customWidth="1"/>
    <col min="4" max="4" width="36.25390625" style="10" customWidth="1"/>
    <col min="5" max="254" width="8.875" style="10" customWidth="1"/>
    <col min="255" max="255" width="2.375" style="10" customWidth="1"/>
    <col min="256" max="16384" width="64.625" style="10" customWidth="1"/>
  </cols>
  <sheetData>
    <row r="1" spans="1:254" ht="15.75">
      <c r="A1" s="11"/>
      <c r="B1" s="11" t="s">
        <v>246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174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178</v>
      </c>
    </row>
    <row r="5" ht="15.75">
      <c r="C5" s="21" t="s">
        <v>78</v>
      </c>
    </row>
    <row r="6" spans="2:3" ht="15.75">
      <c r="B6" s="1"/>
      <c r="C6" s="22" t="s">
        <v>232</v>
      </c>
    </row>
    <row r="7" spans="2:3" ht="15.75">
      <c r="B7" s="14" t="s">
        <v>233</v>
      </c>
      <c r="C7" s="28" t="s">
        <v>112</v>
      </c>
    </row>
    <row r="8" spans="2:3" ht="15.75">
      <c r="B8" s="3" t="s">
        <v>113</v>
      </c>
      <c r="C8" s="28" t="s">
        <v>8</v>
      </c>
    </row>
    <row r="9" spans="2:3" ht="15.75">
      <c r="B9" s="112" t="s">
        <v>115</v>
      </c>
      <c r="C9" s="1"/>
    </row>
    <row r="10" spans="2:6" ht="15.75">
      <c r="B10" s="6" t="s">
        <v>333</v>
      </c>
      <c r="C10" s="70">
        <v>2529</v>
      </c>
      <c r="D10" s="443"/>
      <c r="E10" s="444"/>
      <c r="F10" s="445"/>
    </row>
    <row r="11" spans="2:6" ht="15.75">
      <c r="B11" s="6" t="s">
        <v>334</v>
      </c>
      <c r="C11" s="70">
        <v>1258</v>
      </c>
      <c r="E11" s="444"/>
      <c r="F11" s="445"/>
    </row>
    <row r="12" spans="2:6" ht="15.75">
      <c r="B12" s="6" t="s">
        <v>335</v>
      </c>
      <c r="C12" s="70">
        <v>2014</v>
      </c>
      <c r="E12" s="444"/>
      <c r="F12" s="445"/>
    </row>
    <row r="13" spans="2:8" ht="15.75">
      <c r="B13" s="6" t="s">
        <v>477</v>
      </c>
      <c r="C13" s="70">
        <v>3149</v>
      </c>
      <c r="D13" s="446"/>
      <c r="E13" s="444"/>
      <c r="F13" s="445"/>
      <c r="G13" s="445"/>
      <c r="H13" s="445"/>
    </row>
    <row r="14" spans="2:8" ht="15.75">
      <c r="B14" s="6" t="s">
        <v>478</v>
      </c>
      <c r="C14" s="70">
        <v>2052</v>
      </c>
      <c r="D14" s="446"/>
      <c r="E14" s="444"/>
      <c r="F14" s="445"/>
      <c r="G14" s="445"/>
      <c r="H14" s="445"/>
    </row>
    <row r="15" spans="2:8" ht="15.75">
      <c r="B15" s="6" t="s">
        <v>479</v>
      </c>
      <c r="C15" s="70">
        <v>660</v>
      </c>
      <c r="D15" s="69"/>
      <c r="E15" s="444"/>
      <c r="F15" s="445"/>
      <c r="G15" s="445"/>
      <c r="H15" s="445"/>
    </row>
    <row r="16" spans="2:8" ht="15.75">
      <c r="B16" s="6" t="s">
        <v>480</v>
      </c>
      <c r="C16" s="70">
        <v>1232</v>
      </c>
      <c r="D16" s="447"/>
      <c r="E16" s="444"/>
      <c r="F16" s="445"/>
      <c r="G16" s="445"/>
      <c r="H16" s="445"/>
    </row>
    <row r="17" spans="2:8" ht="15.75">
      <c r="B17" s="110" t="s">
        <v>481</v>
      </c>
      <c r="C17" s="122">
        <v>3132</v>
      </c>
      <c r="D17" s="447"/>
      <c r="E17" s="444"/>
      <c r="F17" s="445"/>
      <c r="G17" s="445"/>
      <c r="H17" s="445"/>
    </row>
    <row r="18" spans="2:8" ht="15.75">
      <c r="B18" s="448" t="s">
        <v>221</v>
      </c>
      <c r="C18" s="70"/>
      <c r="D18" s="445"/>
      <c r="E18" s="444"/>
      <c r="F18" s="445"/>
      <c r="G18" s="445"/>
      <c r="H18" s="445"/>
    </row>
    <row r="19" spans="2:8" ht="15.75">
      <c r="B19" s="6" t="s">
        <v>336</v>
      </c>
      <c r="C19" s="70">
        <v>1373</v>
      </c>
      <c r="D19" s="449"/>
      <c r="E19" s="444"/>
      <c r="F19" s="445"/>
      <c r="G19" s="445"/>
      <c r="H19" s="445"/>
    </row>
    <row r="20" spans="2:8" ht="15.75">
      <c r="B20" s="110" t="s">
        <v>337</v>
      </c>
      <c r="C20" s="122">
        <v>1920</v>
      </c>
      <c r="D20" s="449"/>
      <c r="E20" s="444"/>
      <c r="F20" s="445"/>
      <c r="G20" s="445"/>
      <c r="H20" s="445"/>
    </row>
    <row r="21" spans="2:8" ht="15.75">
      <c r="B21" s="448" t="s">
        <v>71</v>
      </c>
      <c r="C21" s="450"/>
      <c r="D21" s="445"/>
      <c r="E21" s="444"/>
      <c r="F21" s="445"/>
      <c r="G21" s="445"/>
      <c r="H21" s="445"/>
    </row>
    <row r="22" spans="2:8" ht="15.75">
      <c r="B22" s="6" t="s">
        <v>659</v>
      </c>
      <c r="C22" s="70">
        <v>637</v>
      </c>
      <c r="D22" s="447"/>
      <c r="E22" s="444"/>
      <c r="F22" s="445"/>
      <c r="G22" s="445"/>
      <c r="H22" s="445"/>
    </row>
    <row r="23" spans="2:8" ht="15.75">
      <c r="B23" s="6" t="s">
        <v>660</v>
      </c>
      <c r="C23" s="70">
        <v>1049</v>
      </c>
      <c r="D23" s="447"/>
      <c r="E23" s="444"/>
      <c r="F23" s="445"/>
      <c r="G23" s="445"/>
      <c r="H23" s="445"/>
    </row>
    <row r="24" spans="2:8" ht="15.75">
      <c r="B24" s="6" t="s">
        <v>661</v>
      </c>
      <c r="C24" s="70">
        <v>751</v>
      </c>
      <c r="D24" s="447"/>
      <c r="E24" s="444"/>
      <c r="F24" s="445"/>
      <c r="G24" s="445"/>
      <c r="H24" s="445"/>
    </row>
    <row r="25" spans="2:8" ht="15.75">
      <c r="B25" s="6" t="s">
        <v>662</v>
      </c>
      <c r="C25" s="70">
        <v>997</v>
      </c>
      <c r="D25" s="451"/>
      <c r="E25" s="444"/>
      <c r="F25" s="445"/>
      <c r="G25" s="445"/>
      <c r="H25" s="445"/>
    </row>
    <row r="26" spans="2:8" ht="15.75">
      <c r="B26" s="452" t="s">
        <v>663</v>
      </c>
      <c r="C26" s="70">
        <v>1049</v>
      </c>
      <c r="D26" s="451"/>
      <c r="E26" s="444"/>
      <c r="F26" s="445"/>
      <c r="G26" s="445"/>
      <c r="H26" s="445"/>
    </row>
    <row r="27" spans="2:8" ht="15.75">
      <c r="B27" s="6" t="s">
        <v>664</v>
      </c>
      <c r="C27" s="70">
        <v>2986</v>
      </c>
      <c r="D27" s="447"/>
      <c r="E27" s="444"/>
      <c r="F27" s="445"/>
      <c r="G27" s="445"/>
      <c r="H27" s="445"/>
    </row>
    <row r="28" spans="2:8" ht="15.75">
      <c r="B28" s="6" t="s">
        <v>665</v>
      </c>
      <c r="C28" s="70">
        <v>3330</v>
      </c>
      <c r="D28" s="447"/>
      <c r="E28" s="444"/>
      <c r="F28" s="445"/>
      <c r="G28" s="445"/>
      <c r="H28" s="445"/>
    </row>
    <row r="29" spans="2:8" ht="31.5">
      <c r="B29" s="349" t="s">
        <v>666</v>
      </c>
      <c r="C29" s="70">
        <v>1104</v>
      </c>
      <c r="D29" s="447"/>
      <c r="E29" s="444"/>
      <c r="F29" s="445"/>
      <c r="G29" s="445"/>
      <c r="H29" s="445"/>
    </row>
    <row r="30" spans="2:8" ht="31.5">
      <c r="B30" s="349" t="s">
        <v>667</v>
      </c>
      <c r="C30" s="70">
        <v>1767</v>
      </c>
      <c r="D30" s="447"/>
      <c r="E30" s="444"/>
      <c r="F30" s="445"/>
      <c r="G30" s="445"/>
      <c r="H30" s="445"/>
    </row>
    <row r="31" spans="2:5" ht="15.75">
      <c r="B31" s="349" t="s">
        <v>668</v>
      </c>
      <c r="C31" s="70">
        <v>984</v>
      </c>
      <c r="D31" s="447"/>
      <c r="E31" s="251"/>
    </row>
    <row r="32" spans="2:5" ht="31.5">
      <c r="B32" s="350" t="s">
        <v>669</v>
      </c>
      <c r="C32" s="107">
        <v>908</v>
      </c>
      <c r="D32" s="447"/>
      <c r="E32" s="251"/>
    </row>
    <row r="33" spans="2:5" ht="24.75" customHeight="1">
      <c r="B33" s="11" t="s">
        <v>235</v>
      </c>
      <c r="D33" s="447"/>
      <c r="E33" s="251"/>
    </row>
    <row r="34" spans="2:5" ht="61.5" customHeight="1">
      <c r="B34" s="634" t="s">
        <v>670</v>
      </c>
      <c r="C34" s="634"/>
      <c r="D34" s="447"/>
      <c r="E34" s="251"/>
    </row>
    <row r="35" spans="2:5" ht="51" customHeight="1">
      <c r="B35" s="635" t="s">
        <v>671</v>
      </c>
      <c r="C35" s="635"/>
      <c r="D35" s="447"/>
      <c r="E35" s="251"/>
    </row>
    <row r="36" spans="2:3" ht="15.75">
      <c r="B36" s="30"/>
      <c r="C36" s="179"/>
    </row>
    <row r="37" spans="2:3" ht="15.75">
      <c r="B37" s="30"/>
      <c r="C37" s="179"/>
    </row>
    <row r="38" spans="2:3" ht="15.75">
      <c r="B38" s="179"/>
      <c r="C38" s="179"/>
    </row>
    <row r="39" spans="2:3" ht="15.75">
      <c r="B39" s="179"/>
      <c r="C39" s="179"/>
    </row>
    <row r="40" spans="2:3" ht="15.75">
      <c r="B40" s="179"/>
      <c r="C40" s="179"/>
    </row>
    <row r="43" spans="2:3" ht="15.75">
      <c r="B43" s="252"/>
      <c r="C43" s="245"/>
    </row>
    <row r="44" spans="2:3" ht="15.75">
      <c r="B44" s="253"/>
      <c r="C44" s="246"/>
    </row>
    <row r="45" spans="1:254" s="148" customFormat="1" ht="15.75">
      <c r="A45" s="10"/>
      <c r="B45" s="253"/>
      <c r="C45" s="247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48" customFormat="1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48" customFormat="1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48" customFormat="1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50" ht="15.75">
      <c r="B50" s="58"/>
    </row>
    <row r="51" ht="15.75">
      <c r="B51" s="58"/>
    </row>
    <row r="52" ht="15.75">
      <c r="B52" s="58"/>
    </row>
    <row r="53" spans="1:254" s="148" customFormat="1" ht="15.75" customHeight="1">
      <c r="A53" s="10"/>
      <c r="B53" s="252"/>
      <c r="C53" s="245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48" customFormat="1" ht="15.75" customHeight="1">
      <c r="A54" s="10"/>
      <c r="B54" s="253"/>
      <c r="C54" s="246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48" customFormat="1" ht="15.75" customHeight="1">
      <c r="A55" s="10"/>
      <c r="B55" s="253"/>
      <c r="C55" s="247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60" spans="1:254" s="148" customFormat="1" ht="15.75">
      <c r="A60" s="10"/>
      <c r="B60" s="24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48" customFormat="1" ht="15.75">
      <c r="A61" s="10"/>
      <c r="B61" s="24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4" spans="1:254" s="148" customFormat="1" ht="15.75">
      <c r="A64" s="10"/>
      <c r="B64" s="177"/>
      <c r="C64" s="177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</sheetData>
  <sheetProtection/>
  <mergeCells count="2">
    <mergeCell ref="B34:C34"/>
    <mergeCell ref="B35:C35"/>
  </mergeCells>
  <printOptions/>
  <pageMargins left="0.51" right="0" top="0.31" bottom="0.29" header="0.2" footer="0.29"/>
  <pageSetup fitToWidth="0" fitToHeight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">
      <selection activeCell="I31" sqref="I31"/>
    </sheetView>
  </sheetViews>
  <sheetFormatPr defaultColWidth="8.875" defaultRowHeight="12.75"/>
  <cols>
    <col min="1" max="1" width="71.125" style="243" customWidth="1"/>
    <col min="2" max="2" width="20.625" style="244" customWidth="1"/>
    <col min="3" max="16384" width="8.875" style="243" customWidth="1"/>
  </cols>
  <sheetData>
    <row r="1" spans="1:2" ht="15.75">
      <c r="A1" s="30"/>
      <c r="B1" s="527" t="s">
        <v>17</v>
      </c>
    </row>
    <row r="2" spans="1:2" ht="15.75">
      <c r="A2" s="30"/>
      <c r="B2" s="527"/>
    </row>
    <row r="3" spans="1:2" ht="15.75">
      <c r="A3" s="611" t="s">
        <v>847</v>
      </c>
      <c r="B3" s="611"/>
    </row>
    <row r="4" spans="1:2" ht="15.75">
      <c r="A4" s="183" t="s">
        <v>21</v>
      </c>
      <c r="B4" s="183" t="s">
        <v>66</v>
      </c>
    </row>
    <row r="5" spans="1:2" ht="15.75">
      <c r="A5" s="181"/>
      <c r="B5" s="619" t="s">
        <v>852</v>
      </c>
    </row>
    <row r="6" spans="1:2" ht="47.25">
      <c r="A6" s="612" t="s">
        <v>848</v>
      </c>
      <c r="B6" s="613"/>
    </row>
    <row r="7" spans="1:2" ht="15.75">
      <c r="A7" s="614"/>
      <c r="B7" s="615"/>
    </row>
    <row r="8" spans="1:2" ht="15.75">
      <c r="A8" s="87" t="s">
        <v>851</v>
      </c>
      <c r="B8" s="616"/>
    </row>
    <row r="9" spans="1:2" ht="15.75">
      <c r="A9" s="172" t="s">
        <v>849</v>
      </c>
      <c r="B9" s="617">
        <v>13282.75</v>
      </c>
    </row>
    <row r="10" spans="1:2" ht="15.75">
      <c r="A10" s="87" t="s">
        <v>853</v>
      </c>
      <c r="B10" s="62"/>
    </row>
    <row r="11" spans="1:2" ht="15.75">
      <c r="A11" s="488" t="s">
        <v>850</v>
      </c>
      <c r="B11" s="618">
        <v>13282.75</v>
      </c>
    </row>
    <row r="13" spans="1:2" ht="15.75">
      <c r="A13" s="240" t="s">
        <v>331</v>
      </c>
      <c r="B13" s="180"/>
    </row>
    <row r="14" spans="1:2" ht="15.75">
      <c r="A14" s="183" t="s">
        <v>21</v>
      </c>
      <c r="B14" s="183" t="s">
        <v>66</v>
      </c>
    </row>
    <row r="15" spans="1:2" ht="15.75">
      <c r="A15" s="181"/>
      <c r="B15" s="182" t="s">
        <v>321</v>
      </c>
    </row>
    <row r="16" spans="1:2" ht="31.5">
      <c r="A16" s="187" t="s">
        <v>400</v>
      </c>
      <c r="B16" s="188"/>
    </row>
    <row r="17" spans="1:2" ht="15.75">
      <c r="A17" s="620" t="s">
        <v>723</v>
      </c>
      <c r="B17" s="621">
        <v>30.11</v>
      </c>
    </row>
    <row r="18" spans="1:2" ht="15.75">
      <c r="A18" s="620" t="s">
        <v>724</v>
      </c>
      <c r="B18" s="621">
        <v>30.98</v>
      </c>
    </row>
    <row r="19" spans="1:2" ht="31.5">
      <c r="A19" s="186" t="s">
        <v>855</v>
      </c>
      <c r="B19" s="185"/>
    </row>
    <row r="20" spans="1:4" ht="15.75">
      <c r="A20" s="620" t="s">
        <v>723</v>
      </c>
      <c r="B20" s="621">
        <f>B17*1.2</f>
        <v>36.132</v>
      </c>
      <c r="D20" s="526"/>
    </row>
    <row r="21" spans="1:4" ht="15.75">
      <c r="A21" s="622" t="s">
        <v>724</v>
      </c>
      <c r="B21" s="623">
        <f>B18*1.2</f>
        <v>37.176</v>
      </c>
      <c r="D21" s="526"/>
    </row>
    <row r="22" spans="1:2" ht="15.75">
      <c r="A22" s="344"/>
      <c r="B22" s="345"/>
    </row>
    <row r="24" ht="15.75">
      <c r="A24" s="242" t="s">
        <v>330</v>
      </c>
    </row>
    <row r="25" spans="1:2" ht="15.75">
      <c r="A25" s="183" t="s">
        <v>21</v>
      </c>
      <c r="B25" s="183" t="s">
        <v>66</v>
      </c>
    </row>
    <row r="26" spans="1:2" ht="15.75">
      <c r="A26" s="181"/>
      <c r="B26" s="182" t="s">
        <v>321</v>
      </c>
    </row>
    <row r="27" spans="1:2" ht="15.75">
      <c r="A27" s="187" t="s">
        <v>401</v>
      </c>
      <c r="B27" s="188"/>
    </row>
    <row r="28" spans="1:2" ht="15.75">
      <c r="A28" s="184" t="s">
        <v>723</v>
      </c>
      <c r="B28" s="621">
        <v>15.69</v>
      </c>
    </row>
    <row r="29" spans="1:2" ht="15.75">
      <c r="A29" s="184" t="s">
        <v>724</v>
      </c>
      <c r="B29" s="621">
        <v>15.69</v>
      </c>
    </row>
    <row r="30" spans="1:2" ht="15.75">
      <c r="A30" s="186" t="s">
        <v>402</v>
      </c>
      <c r="B30" s="241"/>
    </row>
    <row r="31" spans="1:4" ht="15.75">
      <c r="A31" s="184" t="s">
        <v>723</v>
      </c>
      <c r="B31" s="624">
        <f>B28*1.2</f>
        <v>18.828</v>
      </c>
      <c r="D31" s="526"/>
    </row>
    <row r="32" spans="1:4" ht="15.75">
      <c r="A32" s="205" t="s">
        <v>724</v>
      </c>
      <c r="B32" s="625">
        <f>B29*1.2</f>
        <v>18.828</v>
      </c>
      <c r="D32" s="526"/>
    </row>
    <row r="33" spans="1:2" ht="15.75">
      <c r="A33" s="344"/>
      <c r="B33" s="607"/>
    </row>
    <row r="34" ht="15.75">
      <c r="A34" s="606" t="s">
        <v>832</v>
      </c>
    </row>
    <row r="35" ht="15.75">
      <c r="A35" s="243" t="s">
        <v>254</v>
      </c>
    </row>
    <row r="36" ht="15.75">
      <c r="A36" s="243" t="s">
        <v>492</v>
      </c>
    </row>
    <row r="37" ht="15.75">
      <c r="A37" s="243" t="s">
        <v>397</v>
      </c>
    </row>
    <row r="38" spans="1:2" ht="53.25" customHeight="1">
      <c r="A38" s="640" t="s">
        <v>854</v>
      </c>
      <c r="B38" s="640"/>
    </row>
  </sheetData>
  <sheetProtection/>
  <mergeCells count="1">
    <mergeCell ref="A38:B38"/>
  </mergeCells>
  <printOptions/>
  <pageMargins left="0.5905511811023623" right="0" top="0.4330708661417323" bottom="0.1968503937007874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120" zoomScaleNormal="120" zoomScalePageLayoutView="0" workbookViewId="0" topLeftCell="A1">
      <selection activeCell="I10" sqref="I10"/>
    </sheetView>
  </sheetViews>
  <sheetFormatPr defaultColWidth="9.00390625" defaultRowHeight="12.75"/>
  <cols>
    <col min="1" max="1" width="4.125" style="74" customWidth="1"/>
    <col min="2" max="2" width="56.75390625" style="74" customWidth="1"/>
    <col min="3" max="3" width="11.00390625" style="98" customWidth="1"/>
    <col min="4" max="4" width="18.75390625" style="74" customWidth="1"/>
    <col min="5" max="16384" width="9.125" style="74" customWidth="1"/>
  </cols>
  <sheetData>
    <row r="1" spans="1:4" ht="12.75" customHeight="1">
      <c r="A1" s="97" t="s">
        <v>10</v>
      </c>
      <c r="B1" s="97"/>
      <c r="C1" s="97"/>
      <c r="D1" s="97"/>
    </row>
    <row r="2" spans="1:5" ht="12.75" customHeight="1">
      <c r="A2" s="97"/>
      <c r="B2" s="97"/>
      <c r="C2" s="97"/>
      <c r="D2" s="97"/>
      <c r="E2" s="93"/>
    </row>
    <row r="3" spans="1:5" ht="12.75" customHeight="1">
      <c r="A3" s="119"/>
      <c r="B3" s="119"/>
      <c r="C3" s="119"/>
      <c r="D3" s="119"/>
      <c r="E3" s="93"/>
    </row>
    <row r="4" ht="12.75" customHeight="1" thickBot="1">
      <c r="D4" s="94" t="s">
        <v>11</v>
      </c>
    </row>
    <row r="5" spans="1:4" ht="24.75" customHeight="1" thickBot="1">
      <c r="A5" s="558" t="s">
        <v>120</v>
      </c>
      <c r="B5" s="559" t="s">
        <v>121</v>
      </c>
      <c r="C5" s="560" t="s">
        <v>173</v>
      </c>
      <c r="D5" s="561" t="s">
        <v>12</v>
      </c>
    </row>
    <row r="6" spans="1:4" ht="12.75" customHeight="1">
      <c r="A6" s="95" t="s">
        <v>80</v>
      </c>
      <c r="B6" s="96" t="s">
        <v>122</v>
      </c>
      <c r="C6" s="262"/>
      <c r="D6" s="276"/>
    </row>
    <row r="7" spans="1:4" ht="12.75" customHeight="1">
      <c r="A7" s="163" t="s">
        <v>123</v>
      </c>
      <c r="B7" s="164" t="s">
        <v>124</v>
      </c>
      <c r="C7" s="263" t="s">
        <v>146</v>
      </c>
      <c r="D7" s="277">
        <v>607</v>
      </c>
    </row>
    <row r="8" spans="1:4" ht="12.75" customHeight="1">
      <c r="A8" s="163" t="s">
        <v>125</v>
      </c>
      <c r="B8" s="164" t="s">
        <v>126</v>
      </c>
      <c r="C8" s="263" t="s">
        <v>146</v>
      </c>
      <c r="D8" s="277">
        <v>1210</v>
      </c>
    </row>
    <row r="9" spans="1:5" ht="12.75" customHeight="1">
      <c r="A9" s="163" t="s">
        <v>127</v>
      </c>
      <c r="B9" s="164" t="s">
        <v>128</v>
      </c>
      <c r="C9" s="263" t="s">
        <v>146</v>
      </c>
      <c r="D9" s="277">
        <v>819</v>
      </c>
      <c r="E9" s="99"/>
    </row>
    <row r="10" spans="1:4" ht="12.75" customHeight="1">
      <c r="A10" s="163" t="s">
        <v>129</v>
      </c>
      <c r="B10" s="164" t="s">
        <v>130</v>
      </c>
      <c r="C10" s="263" t="s">
        <v>146</v>
      </c>
      <c r="D10" s="277">
        <v>1210</v>
      </c>
    </row>
    <row r="11" spans="1:4" ht="12.75" customHeight="1">
      <c r="A11" s="163" t="s">
        <v>131</v>
      </c>
      <c r="B11" s="164" t="s">
        <v>101</v>
      </c>
      <c r="C11" s="263" t="s">
        <v>146</v>
      </c>
      <c r="D11" s="277">
        <v>900</v>
      </c>
    </row>
    <row r="12" spans="1:4" ht="12.75" customHeight="1">
      <c r="A12" s="163" t="s">
        <v>102</v>
      </c>
      <c r="B12" s="164" t="s">
        <v>103</v>
      </c>
      <c r="C12" s="263" t="s">
        <v>146</v>
      </c>
      <c r="D12" s="277">
        <v>1210</v>
      </c>
    </row>
    <row r="13" spans="1:4" ht="12.75" customHeight="1">
      <c r="A13" s="163" t="s">
        <v>104</v>
      </c>
      <c r="B13" s="164" t="s">
        <v>59</v>
      </c>
      <c r="C13" s="263" t="s">
        <v>146</v>
      </c>
      <c r="D13" s="277">
        <v>456</v>
      </c>
    </row>
    <row r="14" spans="1:4" ht="12.75" customHeight="1">
      <c r="A14" s="163" t="s">
        <v>105</v>
      </c>
      <c r="B14" s="164" t="s">
        <v>60</v>
      </c>
      <c r="C14" s="263" t="s">
        <v>146</v>
      </c>
      <c r="D14" s="277">
        <v>960</v>
      </c>
    </row>
    <row r="15" spans="1:4" ht="12.75" customHeight="1">
      <c r="A15" s="163" t="s">
        <v>106</v>
      </c>
      <c r="B15" s="164" t="s">
        <v>63</v>
      </c>
      <c r="C15" s="263" t="s">
        <v>146</v>
      </c>
      <c r="D15" s="277">
        <v>602</v>
      </c>
    </row>
    <row r="16" spans="1:4" ht="12.75" customHeight="1">
      <c r="A16" s="163" t="s">
        <v>107</v>
      </c>
      <c r="B16" s="164" t="s">
        <v>64</v>
      </c>
      <c r="C16" s="263" t="s">
        <v>146</v>
      </c>
      <c r="D16" s="277">
        <v>1292</v>
      </c>
    </row>
    <row r="17" spans="1:4" s="93" customFormat="1" ht="12.75" customHeight="1">
      <c r="A17" s="278" t="s">
        <v>274</v>
      </c>
      <c r="B17" s="265" t="s">
        <v>72</v>
      </c>
      <c r="C17" s="266"/>
      <c r="D17" s="279"/>
    </row>
    <row r="18" spans="1:4" ht="12.75" customHeight="1">
      <c r="A18" s="280" t="s">
        <v>175</v>
      </c>
      <c r="B18" s="143" t="s">
        <v>197</v>
      </c>
      <c r="C18" s="267" t="s">
        <v>198</v>
      </c>
      <c r="D18" s="281">
        <v>296</v>
      </c>
    </row>
    <row r="19" spans="1:4" ht="24.75" customHeight="1">
      <c r="A19" s="204" t="s">
        <v>176</v>
      </c>
      <c r="B19" s="151" t="s">
        <v>249</v>
      </c>
      <c r="C19" s="263" t="s">
        <v>146</v>
      </c>
      <c r="D19" s="282">
        <v>290</v>
      </c>
    </row>
    <row r="20" spans="1:4" ht="12.75" customHeight="1">
      <c r="A20" s="193" t="s">
        <v>177</v>
      </c>
      <c r="B20" s="144" t="s">
        <v>199</v>
      </c>
      <c r="C20" s="264"/>
      <c r="D20" s="283"/>
    </row>
    <row r="21" spans="1:4" ht="12.75" customHeight="1" thickBot="1">
      <c r="A21" s="280"/>
      <c r="B21" s="143" t="s">
        <v>200</v>
      </c>
      <c r="C21" s="562" t="s">
        <v>146</v>
      </c>
      <c r="D21" s="281">
        <v>393</v>
      </c>
    </row>
    <row r="22" spans="1:8" s="93" customFormat="1" ht="24.75" customHeight="1" thickBot="1">
      <c r="A22" s="145" t="s">
        <v>217</v>
      </c>
      <c r="B22" s="146" t="s">
        <v>118</v>
      </c>
      <c r="C22" s="147" t="s">
        <v>146</v>
      </c>
      <c r="D22" s="159">
        <v>33</v>
      </c>
      <c r="E22" s="150"/>
      <c r="F22" s="150"/>
      <c r="G22" s="150"/>
      <c r="H22" s="150"/>
    </row>
    <row r="23" spans="1:8" s="93" customFormat="1" ht="24.75" customHeight="1">
      <c r="A23" s="284" t="s">
        <v>81</v>
      </c>
      <c r="B23" s="268" t="s">
        <v>201</v>
      </c>
      <c r="C23" s="269" t="s">
        <v>171</v>
      </c>
      <c r="D23" s="285">
        <v>2774</v>
      </c>
      <c r="E23" s="154"/>
      <c r="F23" s="155"/>
      <c r="G23" s="156"/>
      <c r="H23" s="157"/>
    </row>
    <row r="24" spans="1:8" s="93" customFormat="1" ht="25.5" customHeight="1">
      <c r="A24" s="286" t="s">
        <v>82</v>
      </c>
      <c r="B24" s="270" t="s">
        <v>250</v>
      </c>
      <c r="C24" s="271"/>
      <c r="D24" s="287"/>
      <c r="E24" s="154"/>
      <c r="F24" s="155"/>
      <c r="G24" s="156"/>
      <c r="H24" s="157"/>
    </row>
    <row r="25" spans="1:8" s="93" customFormat="1" ht="12.75" customHeight="1">
      <c r="A25" s="165" t="s">
        <v>222</v>
      </c>
      <c r="B25" s="166" t="s">
        <v>251</v>
      </c>
      <c r="C25" s="272" t="s">
        <v>44</v>
      </c>
      <c r="D25" s="288">
        <v>6206</v>
      </c>
      <c r="E25" s="154"/>
      <c r="F25" s="155"/>
      <c r="G25" s="156"/>
      <c r="H25" s="157"/>
    </row>
    <row r="26" spans="1:8" s="93" customFormat="1" ht="12.75" customHeight="1">
      <c r="A26" s="160" t="s">
        <v>223</v>
      </c>
      <c r="B26" s="161" t="s">
        <v>252</v>
      </c>
      <c r="C26" s="273" t="s">
        <v>44</v>
      </c>
      <c r="D26" s="289">
        <v>5163</v>
      </c>
      <c r="E26" s="154"/>
      <c r="F26" s="155"/>
      <c r="G26" s="156"/>
      <c r="H26" s="157"/>
    </row>
    <row r="27" spans="1:4" s="93" customFormat="1" ht="14.25" customHeight="1" thickBot="1">
      <c r="A27" s="284" t="s">
        <v>210</v>
      </c>
      <c r="B27" s="274" t="s">
        <v>286</v>
      </c>
      <c r="C27" s="275" t="s">
        <v>287</v>
      </c>
      <c r="D27" s="331">
        <v>5613</v>
      </c>
    </row>
    <row r="28" spans="1:4" s="93" customFormat="1" ht="28.5" customHeight="1" thickBot="1">
      <c r="A28" s="158" t="s">
        <v>181</v>
      </c>
      <c r="B28" s="146" t="s">
        <v>447</v>
      </c>
      <c r="C28" s="432" t="s">
        <v>44</v>
      </c>
      <c r="D28" s="332">
        <v>19600</v>
      </c>
    </row>
    <row r="29" spans="1:4" s="93" customFormat="1" ht="14.25" customHeight="1">
      <c r="A29" s="128"/>
      <c r="B29" s="129"/>
      <c r="C29" s="128"/>
      <c r="D29" s="128"/>
    </row>
    <row r="30" ht="12.75" customHeight="1">
      <c r="A30" s="97" t="s">
        <v>13</v>
      </c>
    </row>
    <row r="31" spans="1:4" s="101" customFormat="1" ht="30" customHeight="1">
      <c r="A31" s="563" t="s">
        <v>166</v>
      </c>
      <c r="B31" s="674" t="s">
        <v>828</v>
      </c>
      <c r="C31" s="674"/>
      <c r="D31" s="674"/>
    </row>
    <row r="32" spans="1:4" ht="12.75" customHeight="1">
      <c r="A32" s="100" t="s">
        <v>2</v>
      </c>
      <c r="B32" s="674" t="s">
        <v>119</v>
      </c>
      <c r="C32" s="674"/>
      <c r="D32" s="674"/>
    </row>
    <row r="33" spans="1:4" ht="12.75" customHeight="1">
      <c r="A33" s="100" t="s">
        <v>3</v>
      </c>
      <c r="B33" s="674" t="s">
        <v>48</v>
      </c>
      <c r="C33" s="674"/>
      <c r="D33" s="674"/>
    </row>
    <row r="34" spans="1:4" ht="27" customHeight="1">
      <c r="A34" s="100" t="s">
        <v>49</v>
      </c>
      <c r="B34" s="674" t="s">
        <v>829</v>
      </c>
      <c r="C34" s="674"/>
      <c r="D34" s="674"/>
    </row>
    <row r="35" spans="1:4" ht="23.25" customHeight="1">
      <c r="A35" s="100" t="s">
        <v>50</v>
      </c>
      <c r="B35" s="674" t="s">
        <v>742</v>
      </c>
      <c r="C35" s="674"/>
      <c r="D35" s="674"/>
    </row>
    <row r="36" ht="12.75" customHeight="1">
      <c r="A36" s="100"/>
    </row>
    <row r="37" ht="12.75" customHeight="1">
      <c r="A37" s="100"/>
    </row>
    <row r="38" ht="12.75" customHeight="1">
      <c r="A38" s="100"/>
    </row>
    <row r="39" ht="12.75" customHeight="1">
      <c r="A39" s="100"/>
    </row>
    <row r="40" ht="12.75" customHeight="1">
      <c r="A40" s="98"/>
    </row>
    <row r="41" ht="12.75" customHeight="1">
      <c r="A41" s="98"/>
    </row>
    <row r="42" ht="12.75" customHeight="1">
      <c r="A42" s="98"/>
    </row>
    <row r="43" ht="12.75" customHeight="1">
      <c r="A43" s="98"/>
    </row>
    <row r="44" ht="12.75" customHeight="1">
      <c r="A44" s="98"/>
    </row>
    <row r="45" ht="12.75" customHeight="1">
      <c r="A45" s="98"/>
    </row>
    <row r="46" ht="12.75" customHeight="1">
      <c r="A46" s="98"/>
    </row>
    <row r="47" ht="12.75" customHeight="1">
      <c r="A47" s="98"/>
    </row>
    <row r="48" ht="12.75" customHeight="1">
      <c r="A48" s="98"/>
    </row>
    <row r="49" ht="12.75" customHeight="1">
      <c r="A49" s="98"/>
    </row>
    <row r="50" ht="12.75" customHeight="1">
      <c r="A50" s="98"/>
    </row>
    <row r="51" ht="12.75" customHeight="1"/>
    <row r="52" ht="12.75" customHeight="1"/>
    <row r="53" ht="12.75" customHeight="1"/>
    <row r="54" spans="2:4" ht="12.75" customHeight="1">
      <c r="B54" s="102"/>
      <c r="C54" s="103"/>
      <c r="D54" s="102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sheetProtection/>
  <mergeCells count="5">
    <mergeCell ref="B31:D31"/>
    <mergeCell ref="B32:D32"/>
    <mergeCell ref="B33:D33"/>
    <mergeCell ref="B34:D34"/>
    <mergeCell ref="B35:D35"/>
  </mergeCells>
  <printOptions/>
  <pageMargins left="0.5905511811023623" right="0.1968503937007874" top="0.2362204724409449" bottom="0" header="0" footer="0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F23" sqref="F23"/>
    </sheetView>
  </sheetViews>
  <sheetFormatPr defaultColWidth="65.625" defaultRowHeight="12.75"/>
  <cols>
    <col min="1" max="1" width="2.375" style="10" customWidth="1"/>
    <col min="2" max="2" width="68.00390625" style="10" customWidth="1"/>
    <col min="3" max="3" width="21.125" style="10" customWidth="1"/>
    <col min="4" max="4" width="38.25390625" style="10" customWidth="1"/>
    <col min="5" max="5" width="8.875" style="10" customWidth="1"/>
    <col min="6" max="6" width="12.25390625" style="10" customWidth="1"/>
    <col min="7" max="254" width="8.875" style="10" customWidth="1"/>
    <col min="255" max="255" width="2.375" style="10" customWidth="1"/>
    <col min="256" max="16384" width="65.625" style="10" customWidth="1"/>
  </cols>
  <sheetData>
    <row r="1" spans="1:254" ht="15.75">
      <c r="A1" s="11"/>
      <c r="B1" s="11" t="s">
        <v>68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218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219</v>
      </c>
    </row>
    <row r="4" ht="15.75">
      <c r="C4" s="21" t="s">
        <v>77</v>
      </c>
    </row>
    <row r="5" spans="2:3" ht="15.75">
      <c r="B5" s="2"/>
      <c r="C5" s="13" t="s">
        <v>232</v>
      </c>
    </row>
    <row r="6" spans="2:3" ht="15.75">
      <c r="B6" s="4" t="s">
        <v>233</v>
      </c>
      <c r="C6" s="14" t="s">
        <v>112</v>
      </c>
    </row>
    <row r="7" spans="2:3" ht="15.75">
      <c r="B7" s="6" t="s">
        <v>113</v>
      </c>
      <c r="C7" s="16" t="s">
        <v>8</v>
      </c>
    </row>
    <row r="8" spans="2:3" ht="15.75">
      <c r="B8" s="112" t="s">
        <v>115</v>
      </c>
      <c r="C8" s="1"/>
    </row>
    <row r="9" spans="2:6" ht="15.75">
      <c r="B9" s="6" t="s">
        <v>333</v>
      </c>
      <c r="C9" s="333">
        <v>3847</v>
      </c>
      <c r="F9" s="251"/>
    </row>
    <row r="10" spans="2:6" ht="15.75">
      <c r="B10" s="6" t="s">
        <v>334</v>
      </c>
      <c r="C10" s="333">
        <v>1012</v>
      </c>
      <c r="D10" s="456"/>
      <c r="E10" s="487"/>
      <c r="F10" s="251"/>
    </row>
    <row r="11" spans="2:6" ht="15.75">
      <c r="B11" s="6" t="s">
        <v>335</v>
      </c>
      <c r="C11" s="333">
        <v>2023</v>
      </c>
      <c r="D11" s="456"/>
      <c r="E11" s="487"/>
      <c r="F11" s="251"/>
    </row>
    <row r="12" spans="2:6" ht="15.75">
      <c r="B12" s="6" t="s">
        <v>477</v>
      </c>
      <c r="C12" s="333">
        <v>3149</v>
      </c>
      <c r="D12" s="456"/>
      <c r="E12" s="487"/>
      <c r="F12" s="251"/>
    </row>
    <row r="13" spans="2:6" ht="15.75">
      <c r="B13" s="6" t="s">
        <v>478</v>
      </c>
      <c r="C13" s="333">
        <v>2052</v>
      </c>
      <c r="D13" s="456"/>
      <c r="E13" s="487"/>
      <c r="F13" s="251"/>
    </row>
    <row r="14" spans="2:6" ht="15.75">
      <c r="B14" s="6" t="s">
        <v>479</v>
      </c>
      <c r="C14" s="333">
        <v>660</v>
      </c>
      <c r="D14" s="456"/>
      <c r="E14" s="487"/>
      <c r="F14" s="251"/>
    </row>
    <row r="15" spans="2:7" ht="15.75">
      <c r="B15" s="6" t="s">
        <v>483</v>
      </c>
      <c r="C15" s="333">
        <v>522</v>
      </c>
      <c r="D15" s="456"/>
      <c r="E15" s="487"/>
      <c r="F15" s="454"/>
      <c r="G15" s="453"/>
    </row>
    <row r="16" spans="2:7" ht="15.75">
      <c r="B16" s="6" t="s">
        <v>484</v>
      </c>
      <c r="C16" s="333">
        <v>995</v>
      </c>
      <c r="D16" s="456"/>
      <c r="E16" s="487"/>
      <c r="F16" s="454"/>
      <c r="G16" s="453"/>
    </row>
    <row r="17" spans="2:7" ht="15.75">
      <c r="B17" s="6" t="s">
        <v>485</v>
      </c>
      <c r="C17" s="333">
        <v>3132</v>
      </c>
      <c r="D17" s="456"/>
      <c r="E17" s="487"/>
      <c r="F17" s="454"/>
      <c r="G17" s="453"/>
    </row>
    <row r="18" spans="2:6" ht="15.75">
      <c r="B18" s="455" t="s">
        <v>221</v>
      </c>
      <c r="C18" s="402"/>
      <c r="D18" s="456"/>
      <c r="E18" s="487"/>
      <c r="F18" s="251"/>
    </row>
    <row r="19" spans="2:6" ht="15.75">
      <c r="B19" s="6" t="s">
        <v>336</v>
      </c>
      <c r="C19" s="333">
        <v>1493</v>
      </c>
      <c r="D19" s="456"/>
      <c r="E19" s="487"/>
      <c r="F19" s="251"/>
    </row>
    <row r="20" spans="2:6" ht="15.75">
      <c r="B20" s="110" t="s">
        <v>337</v>
      </c>
      <c r="C20" s="403">
        <v>2526</v>
      </c>
      <c r="D20" s="456"/>
      <c r="E20" s="487"/>
      <c r="F20" s="251"/>
    </row>
    <row r="21" spans="2:6" ht="15.75">
      <c r="B21" s="448" t="s">
        <v>71</v>
      </c>
      <c r="C21" s="333"/>
      <c r="D21" s="456"/>
      <c r="E21" s="487"/>
      <c r="F21" s="251"/>
    </row>
    <row r="22" spans="2:6" ht="19.5" customHeight="1">
      <c r="B22" s="6" t="s">
        <v>659</v>
      </c>
      <c r="C22" s="333">
        <v>563</v>
      </c>
      <c r="D22" s="456"/>
      <c r="E22" s="487"/>
      <c r="F22" s="251"/>
    </row>
    <row r="23" spans="2:6" ht="18" customHeight="1">
      <c r="B23" s="6" t="s">
        <v>660</v>
      </c>
      <c r="C23" s="333">
        <v>921</v>
      </c>
      <c r="D23" s="456"/>
      <c r="E23" s="487"/>
      <c r="F23" s="251"/>
    </row>
    <row r="24" spans="2:6" ht="15.75" customHeight="1">
      <c r="B24" s="6" t="s">
        <v>661</v>
      </c>
      <c r="C24" s="333">
        <v>585</v>
      </c>
      <c r="D24" s="456"/>
      <c r="E24" s="487"/>
      <c r="F24" s="251"/>
    </row>
    <row r="25" spans="2:6" ht="15.75">
      <c r="B25" s="6" t="s">
        <v>662</v>
      </c>
      <c r="C25" s="333">
        <v>1009</v>
      </c>
      <c r="D25" s="456"/>
      <c r="E25" s="487"/>
      <c r="F25" s="251"/>
    </row>
    <row r="26" spans="2:6" ht="15.75">
      <c r="B26" s="6" t="s">
        <v>663</v>
      </c>
      <c r="C26" s="333">
        <v>935</v>
      </c>
      <c r="D26" s="456"/>
      <c r="E26" s="487"/>
      <c r="F26" s="251"/>
    </row>
    <row r="27" spans="2:6" ht="15.75">
      <c r="B27" s="6" t="s">
        <v>664</v>
      </c>
      <c r="C27" s="333">
        <v>2385</v>
      </c>
      <c r="D27" s="456"/>
      <c r="E27" s="487"/>
      <c r="F27" s="251"/>
    </row>
    <row r="28" spans="2:6" ht="15.75">
      <c r="B28" s="6" t="s">
        <v>665</v>
      </c>
      <c r="C28" s="333">
        <v>2593</v>
      </c>
      <c r="D28" s="456"/>
      <c r="E28" s="487"/>
      <c r="F28" s="251"/>
    </row>
    <row r="29" spans="2:6" ht="31.5">
      <c r="B29" s="349" t="s">
        <v>666</v>
      </c>
      <c r="C29" s="333">
        <v>1656</v>
      </c>
      <c r="D29" s="456"/>
      <c r="E29" s="487"/>
      <c r="F29" s="251"/>
    </row>
    <row r="30" spans="2:6" ht="31.5">
      <c r="B30" s="349" t="s">
        <v>667</v>
      </c>
      <c r="C30" s="333">
        <v>1435</v>
      </c>
      <c r="D30" s="456"/>
      <c r="E30" s="487"/>
      <c r="F30" s="251"/>
    </row>
    <row r="31" spans="2:6" ht="15.75">
      <c r="B31" s="349" t="s">
        <v>668</v>
      </c>
      <c r="C31" s="333">
        <v>745</v>
      </c>
      <c r="D31" s="456"/>
      <c r="E31" s="487"/>
      <c r="F31" s="251"/>
    </row>
    <row r="32" spans="2:6" ht="31.5">
      <c r="B32" s="350" t="s">
        <v>669</v>
      </c>
      <c r="C32" s="401">
        <v>890</v>
      </c>
      <c r="D32" s="456"/>
      <c r="E32" s="487"/>
      <c r="F32" s="251"/>
    </row>
    <row r="33" spans="2:6" ht="15.75">
      <c r="B33" s="11" t="s">
        <v>19</v>
      </c>
      <c r="D33" s="456"/>
      <c r="E33" s="487"/>
      <c r="F33" s="251"/>
    </row>
    <row r="34" spans="2:5" ht="63.75" customHeight="1">
      <c r="B34" s="634" t="s">
        <v>670</v>
      </c>
      <c r="C34" s="634"/>
      <c r="D34" s="456"/>
      <c r="E34" s="487"/>
    </row>
    <row r="35" spans="2:5" ht="60.75" customHeight="1">
      <c r="B35" s="635" t="s">
        <v>671</v>
      </c>
      <c r="C35" s="635"/>
      <c r="D35" s="456"/>
      <c r="E35" s="487"/>
    </row>
    <row r="38" ht="15.75">
      <c r="B38" s="249"/>
    </row>
    <row r="39" ht="15.75">
      <c r="B39" s="249"/>
    </row>
  </sheetData>
  <sheetProtection/>
  <mergeCells count="2">
    <mergeCell ref="B34:C34"/>
    <mergeCell ref="B35:C35"/>
  </mergeCells>
  <printOptions/>
  <pageMargins left="0.7874015748031497" right="0.2362204724409449" top="0.2755905511811024" bottom="0.3937007874015748" header="0.5118110236220472" footer="0.5118110236220472"/>
  <pageSetup fitToWidth="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C34" sqref="C34"/>
    </sheetView>
  </sheetViews>
  <sheetFormatPr defaultColWidth="71.125" defaultRowHeight="12.75"/>
  <cols>
    <col min="1" max="1" width="2.375" style="10" customWidth="1"/>
    <col min="2" max="2" width="74.00390625" style="10" customWidth="1"/>
    <col min="3" max="3" width="19.875" style="10" customWidth="1"/>
    <col min="4" max="4" width="8.875" style="10" customWidth="1"/>
    <col min="5" max="5" width="13.625" style="10" customWidth="1"/>
    <col min="6" max="254" width="8.875" style="10" customWidth="1"/>
    <col min="255" max="255" width="2.375" style="10" customWidth="1"/>
    <col min="256" max="16384" width="71.125" style="10" customWidth="1"/>
  </cols>
  <sheetData>
    <row r="1" spans="1:254" ht="15.75">
      <c r="A1" s="11"/>
      <c r="B1" s="11" t="s">
        <v>68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278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279</v>
      </c>
    </row>
    <row r="4" ht="15.75">
      <c r="B4" s="11" t="s">
        <v>280</v>
      </c>
    </row>
    <row r="5" ht="15.75">
      <c r="B5" s="11" t="s">
        <v>281</v>
      </c>
    </row>
    <row r="7" ht="15.75">
      <c r="C7" s="23" t="s">
        <v>277</v>
      </c>
    </row>
    <row r="8" spans="2:3" ht="15.75">
      <c r="B8" s="2"/>
      <c r="C8" s="13" t="s">
        <v>232</v>
      </c>
    </row>
    <row r="9" spans="2:3" ht="15.75">
      <c r="B9" s="4" t="s">
        <v>233</v>
      </c>
      <c r="C9" s="14" t="s">
        <v>112</v>
      </c>
    </row>
    <row r="10" spans="2:3" ht="15.75">
      <c r="B10" s="6"/>
      <c r="C10" s="16" t="s">
        <v>8</v>
      </c>
    </row>
    <row r="11" spans="2:3" ht="15.75">
      <c r="B11" s="112" t="s">
        <v>115</v>
      </c>
      <c r="C11" s="63"/>
    </row>
    <row r="12" spans="2:5" ht="15.75">
      <c r="B12" s="6" t="s">
        <v>338</v>
      </c>
      <c r="C12" s="70">
        <v>6115</v>
      </c>
      <c r="E12" s="456"/>
    </row>
    <row r="13" spans="2:5" ht="15.75">
      <c r="B13" s="6" t="s">
        <v>334</v>
      </c>
      <c r="C13" s="70">
        <v>1919</v>
      </c>
      <c r="D13" s="457"/>
      <c r="E13" s="456"/>
    </row>
    <row r="14" spans="2:5" ht="15.75">
      <c r="B14" s="6" t="s">
        <v>339</v>
      </c>
      <c r="C14" s="70">
        <v>3497</v>
      </c>
      <c r="E14" s="456"/>
    </row>
    <row r="15" spans="2:5" ht="15.75">
      <c r="B15" s="6" t="s">
        <v>477</v>
      </c>
      <c r="C15" s="70">
        <v>4850</v>
      </c>
      <c r="E15" s="456"/>
    </row>
    <row r="16" spans="2:5" ht="15.75">
      <c r="B16" s="6" t="s">
        <v>478</v>
      </c>
      <c r="C16" s="70">
        <v>3186</v>
      </c>
      <c r="E16" s="456"/>
    </row>
    <row r="17" spans="2:5" ht="15.75">
      <c r="B17" s="6" t="s">
        <v>479</v>
      </c>
      <c r="C17" s="70">
        <v>1250</v>
      </c>
      <c r="E17" s="456"/>
    </row>
    <row r="18" spans="2:5" ht="15.75">
      <c r="B18" s="6" t="s">
        <v>480</v>
      </c>
      <c r="C18" s="70">
        <v>1902</v>
      </c>
      <c r="E18" s="456"/>
    </row>
    <row r="19" spans="2:5" ht="15.75">
      <c r="B19" s="110" t="s">
        <v>481</v>
      </c>
      <c r="C19" s="70">
        <v>5967</v>
      </c>
      <c r="E19" s="456"/>
    </row>
    <row r="20" spans="2:3" ht="15.75">
      <c r="B20" s="115" t="s">
        <v>221</v>
      </c>
      <c r="C20" s="121"/>
    </row>
    <row r="21" spans="2:5" ht="15.75">
      <c r="B21" s="110" t="s">
        <v>340</v>
      </c>
      <c r="C21" s="122">
        <v>2400</v>
      </c>
      <c r="E21" s="456"/>
    </row>
    <row r="22" spans="2:3" ht="15.75">
      <c r="B22" s="109" t="s">
        <v>71</v>
      </c>
      <c r="C22" s="70"/>
    </row>
    <row r="23" spans="2:5" ht="15.75">
      <c r="B23" s="6" t="s">
        <v>659</v>
      </c>
      <c r="C23" s="70">
        <v>870</v>
      </c>
      <c r="E23" s="456"/>
    </row>
    <row r="24" spans="2:5" ht="15.75">
      <c r="B24" s="6" t="s">
        <v>660</v>
      </c>
      <c r="C24" s="70">
        <v>1601</v>
      </c>
      <c r="E24" s="456"/>
    </row>
    <row r="25" spans="2:5" ht="15.75">
      <c r="B25" s="6" t="s">
        <v>661</v>
      </c>
      <c r="C25" s="70">
        <v>1265</v>
      </c>
      <c r="E25" s="456"/>
    </row>
    <row r="26" spans="2:5" ht="15.75">
      <c r="B26" s="6" t="s">
        <v>672</v>
      </c>
      <c r="C26" s="70">
        <v>922</v>
      </c>
      <c r="E26" s="456"/>
    </row>
    <row r="27" spans="2:3" ht="15.75">
      <c r="B27" s="6" t="s">
        <v>482</v>
      </c>
      <c r="C27" s="70">
        <v>1916</v>
      </c>
    </row>
    <row r="28" spans="2:5" ht="15.75">
      <c r="B28" s="6" t="s">
        <v>673</v>
      </c>
      <c r="C28" s="70">
        <v>1514</v>
      </c>
      <c r="E28" s="456"/>
    </row>
    <row r="29" spans="2:5" ht="15.75">
      <c r="B29" s="6" t="s">
        <v>674</v>
      </c>
      <c r="C29" s="70">
        <v>4219</v>
      </c>
      <c r="E29" s="456"/>
    </row>
    <row r="30" spans="2:5" ht="15.75">
      <c r="B30" s="6" t="s">
        <v>675</v>
      </c>
      <c r="C30" s="70">
        <v>4765</v>
      </c>
      <c r="E30" s="456"/>
    </row>
    <row r="31" spans="2:5" ht="31.5">
      <c r="B31" s="349" t="s">
        <v>676</v>
      </c>
      <c r="C31" s="70">
        <v>2998</v>
      </c>
      <c r="E31" s="456"/>
    </row>
    <row r="32" spans="2:5" ht="31.5">
      <c r="B32" s="349" t="s">
        <v>677</v>
      </c>
      <c r="C32" s="70">
        <v>2515</v>
      </c>
      <c r="E32" s="456"/>
    </row>
    <row r="33" spans="2:5" ht="15.75">
      <c r="B33" s="349" t="s">
        <v>678</v>
      </c>
      <c r="C33" s="70">
        <v>1377</v>
      </c>
      <c r="E33" s="456"/>
    </row>
    <row r="34" spans="2:5" ht="31.5">
      <c r="B34" s="350" t="s">
        <v>679</v>
      </c>
      <c r="C34" s="107">
        <v>1684</v>
      </c>
      <c r="E34" s="456"/>
    </row>
    <row r="35" spans="2:5" ht="15.75">
      <c r="B35" s="11" t="s">
        <v>283</v>
      </c>
      <c r="E35" s="456"/>
    </row>
    <row r="36" spans="2:5" ht="60.75" customHeight="1">
      <c r="B36" s="634" t="s">
        <v>670</v>
      </c>
      <c r="C36" s="634"/>
      <c r="E36" s="456"/>
    </row>
    <row r="37" spans="2:5" ht="54.75" customHeight="1">
      <c r="B37" s="635" t="s">
        <v>671</v>
      </c>
      <c r="C37" s="635"/>
      <c r="E37" s="456"/>
    </row>
    <row r="38" spans="2:3" ht="43.5" customHeight="1">
      <c r="B38" s="638"/>
      <c r="C38" s="639"/>
    </row>
    <row r="39" spans="2:3" ht="34.5" customHeight="1">
      <c r="B39" s="636"/>
      <c r="C39" s="637"/>
    </row>
    <row r="40" spans="2:3" ht="15.75">
      <c r="B40" s="636"/>
      <c r="C40" s="637"/>
    </row>
    <row r="43" ht="15.75" customHeight="1"/>
    <row r="44" spans="2:3" ht="15.75" customHeight="1">
      <c r="B44" s="636"/>
      <c r="C44" s="637"/>
    </row>
    <row r="45" spans="2:3" ht="15.75" customHeight="1">
      <c r="B45" s="636"/>
      <c r="C45" s="637"/>
    </row>
    <row r="50" ht="15.75">
      <c r="B50" s="58"/>
    </row>
    <row r="51" ht="15.75">
      <c r="B51" s="58"/>
    </row>
    <row r="52" ht="15.75">
      <c r="B52" s="58"/>
    </row>
    <row r="53" spans="2:3" ht="15.75">
      <c r="B53" s="252"/>
      <c r="C53" s="245"/>
    </row>
    <row r="58" ht="15.75">
      <c r="B58" s="249"/>
    </row>
    <row r="59" ht="15.75">
      <c r="B59" s="249"/>
    </row>
    <row r="62" spans="2:3" ht="15.75">
      <c r="B62" s="177"/>
      <c r="C62" s="177"/>
    </row>
    <row r="63" spans="2:3" ht="15.75">
      <c r="B63" s="177"/>
      <c r="C63" s="178"/>
    </row>
  </sheetData>
  <sheetProtection/>
  <mergeCells count="7">
    <mergeCell ref="B45:C45"/>
    <mergeCell ref="B36:C36"/>
    <mergeCell ref="B37:C37"/>
    <mergeCell ref="B38:C38"/>
    <mergeCell ref="B39:C39"/>
    <mergeCell ref="B40:C40"/>
    <mergeCell ref="B44:C44"/>
  </mergeCells>
  <printOptions/>
  <pageMargins left="0.7874015748031497" right="0.2362204724409449" top="0.5511811023622047" bottom="0.15748031496062992" header="0.15748031496062992" footer="0.1574803149606299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1" sqref="D1:F6"/>
    </sheetView>
  </sheetViews>
  <sheetFormatPr defaultColWidth="8.875" defaultRowHeight="12.75"/>
  <cols>
    <col min="1" max="1" width="2.375" style="10" customWidth="1"/>
    <col min="2" max="2" width="71.875" style="10" customWidth="1"/>
    <col min="3" max="3" width="19.25390625" style="10" customWidth="1"/>
    <col min="4" max="16384" width="8.875" style="10" customWidth="1"/>
  </cols>
  <sheetData>
    <row r="1" spans="1:253" ht="15.75">
      <c r="A1" s="11"/>
      <c r="B1" s="11" t="s">
        <v>68</v>
      </c>
      <c r="C1" s="1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pans="1:253" ht="15.75">
      <c r="A2" s="11"/>
      <c r="B2" s="11" t="s">
        <v>220</v>
      </c>
      <c r="C2" s="11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2:20" ht="15.75">
      <c r="B3" s="11" t="s">
        <v>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4:20" ht="15.7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3:20" ht="15.75">
      <c r="C5" s="21" t="s">
        <v>79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2:20" ht="15.75">
      <c r="B6" s="2"/>
      <c r="C6" s="13" t="s">
        <v>232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2:20" ht="15.75">
      <c r="B7" s="4" t="s">
        <v>233</v>
      </c>
      <c r="C7" s="14" t="s">
        <v>112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2:20" ht="15.75">
      <c r="B8" s="17"/>
      <c r="C8" s="16" t="s">
        <v>8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2:20" ht="15.75">
      <c r="B9" s="112" t="s">
        <v>115</v>
      </c>
      <c r="C9" s="6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2:20" ht="15.75">
      <c r="B10" s="6" t="s">
        <v>341</v>
      </c>
      <c r="C10" s="458">
        <v>2268</v>
      </c>
      <c r="D10" s="45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2:20" ht="15.75">
      <c r="B11" s="6" t="s">
        <v>334</v>
      </c>
      <c r="C11" s="458">
        <v>907</v>
      </c>
      <c r="D11" s="45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2:20" ht="15.75">
      <c r="B12" s="6" t="s">
        <v>335</v>
      </c>
      <c r="C12" s="458">
        <v>1474</v>
      </c>
      <c r="D12" s="45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2:20" ht="15.75">
      <c r="B13" s="6" t="s">
        <v>477</v>
      </c>
      <c r="C13" s="458">
        <v>1701</v>
      </c>
      <c r="D13" s="45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2:20" ht="15.75">
      <c r="B14" s="6" t="s">
        <v>478</v>
      </c>
      <c r="C14" s="458">
        <v>1134</v>
      </c>
      <c r="D14" s="459"/>
      <c r="E14" s="19"/>
      <c r="F14" s="19"/>
      <c r="G14" s="460"/>
      <c r="H14" s="460"/>
      <c r="I14" s="460"/>
      <c r="J14" s="460"/>
      <c r="K14" s="460"/>
      <c r="L14" s="460"/>
      <c r="M14" s="460"/>
      <c r="N14" s="460"/>
      <c r="O14" s="460"/>
      <c r="P14" s="19"/>
      <c r="Q14" s="19"/>
      <c r="R14" s="19"/>
      <c r="S14" s="19"/>
      <c r="T14" s="19"/>
    </row>
    <row r="15" spans="2:20" ht="15.75">
      <c r="B15" s="6" t="s">
        <v>479</v>
      </c>
      <c r="C15" s="458">
        <v>590</v>
      </c>
      <c r="D15" s="45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2:20" ht="15.75">
      <c r="B16" s="6" t="s">
        <v>480</v>
      </c>
      <c r="C16" s="458">
        <v>907</v>
      </c>
      <c r="D16" s="459"/>
      <c r="E16" s="19"/>
      <c r="F16" s="19"/>
      <c r="G16" s="19"/>
      <c r="H16" s="19"/>
      <c r="I16" s="19"/>
      <c r="J16" s="460"/>
      <c r="K16" s="460"/>
      <c r="L16" s="460"/>
      <c r="M16" s="460"/>
      <c r="N16" s="460"/>
      <c r="O16" s="460"/>
      <c r="P16" s="460"/>
      <c r="Q16" s="19"/>
      <c r="R16" s="19"/>
      <c r="S16" s="19"/>
      <c r="T16" s="19"/>
    </row>
    <row r="17" spans="2:20" ht="15.75">
      <c r="B17" s="110" t="s">
        <v>486</v>
      </c>
      <c r="C17" s="458">
        <v>2835</v>
      </c>
      <c r="D17" s="459"/>
      <c r="E17" s="19"/>
      <c r="F17" s="19"/>
      <c r="G17" s="460"/>
      <c r="H17" s="460"/>
      <c r="I17" s="460"/>
      <c r="J17" s="460"/>
      <c r="K17" s="460"/>
      <c r="L17" s="460"/>
      <c r="M17" s="460"/>
      <c r="N17" s="19"/>
      <c r="O17" s="19"/>
      <c r="P17" s="19"/>
      <c r="Q17" s="19"/>
      <c r="R17" s="19"/>
      <c r="S17" s="19"/>
      <c r="T17" s="19"/>
    </row>
    <row r="18" spans="2:20" ht="15.75">
      <c r="B18" s="455" t="s">
        <v>221</v>
      </c>
      <c r="C18" s="121"/>
      <c r="D18" s="45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2:20" ht="15.75">
      <c r="B19" s="6" t="s">
        <v>282</v>
      </c>
      <c r="C19" s="458">
        <v>2268</v>
      </c>
      <c r="D19" s="45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2:20" ht="15.75">
      <c r="B20" s="110" t="s">
        <v>342</v>
      </c>
      <c r="C20" s="461">
        <v>907</v>
      </c>
      <c r="D20" s="45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2:20" ht="15.75">
      <c r="B21" s="448" t="s">
        <v>71</v>
      </c>
      <c r="C21" s="70"/>
      <c r="D21" s="45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2:20" ht="17.25" customHeight="1">
      <c r="B22" s="6" t="s">
        <v>659</v>
      </c>
      <c r="C22" s="458">
        <v>307</v>
      </c>
      <c r="D22" s="45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2:20" ht="16.5" customHeight="1">
      <c r="B23" s="6" t="s">
        <v>660</v>
      </c>
      <c r="C23" s="458">
        <v>680</v>
      </c>
      <c r="D23" s="45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2:20" ht="18.75" customHeight="1">
      <c r="B24" s="6" t="s">
        <v>661</v>
      </c>
      <c r="C24" s="458">
        <v>680</v>
      </c>
      <c r="D24" s="45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2:20" ht="15.75">
      <c r="B25" s="6" t="s">
        <v>662</v>
      </c>
      <c r="C25" s="458">
        <v>907</v>
      </c>
      <c r="D25" s="45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2:20" ht="15.75">
      <c r="B26" s="6" t="s">
        <v>663</v>
      </c>
      <c r="C26" s="458">
        <v>579</v>
      </c>
      <c r="D26" s="45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2:20" ht="15.75">
      <c r="B27" s="6" t="s">
        <v>664</v>
      </c>
      <c r="C27" s="458">
        <v>1834</v>
      </c>
      <c r="D27" s="45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2:20" ht="15.75">
      <c r="B28" s="6" t="s">
        <v>665</v>
      </c>
      <c r="C28" s="458">
        <v>2172</v>
      </c>
      <c r="D28" s="45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2:20" ht="31.5">
      <c r="B29" s="349" t="s">
        <v>666</v>
      </c>
      <c r="C29" s="458">
        <v>1342</v>
      </c>
      <c r="D29" s="45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2:20" ht="31.5">
      <c r="B30" s="349" t="s">
        <v>667</v>
      </c>
      <c r="C30" s="458">
        <v>1080</v>
      </c>
      <c r="D30" s="45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2:20" ht="15.75">
      <c r="B31" s="349" t="s">
        <v>668</v>
      </c>
      <c r="C31" s="458">
        <v>632</v>
      </c>
      <c r="D31" s="45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2:20" ht="31.5">
      <c r="B32" s="350" t="s">
        <v>669</v>
      </c>
      <c r="C32" s="462">
        <v>794</v>
      </c>
      <c r="D32" s="45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2:20" ht="18.75" customHeight="1">
      <c r="B33" s="11" t="s">
        <v>74</v>
      </c>
      <c r="D33" s="45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2:20" ht="66" customHeight="1">
      <c r="B34" s="634" t="s">
        <v>670</v>
      </c>
      <c r="C34" s="634"/>
      <c r="D34" s="45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2:20" ht="47.25" customHeight="1">
      <c r="B35" s="635" t="s">
        <v>671</v>
      </c>
      <c r="C35" s="635"/>
      <c r="D35" s="45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2:20" ht="15.75">
      <c r="B36" s="24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2:20" ht="15.75">
      <c r="B37" s="463"/>
      <c r="C37" s="46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2:20" ht="15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2:5" ht="15.75">
      <c r="B39" s="19"/>
      <c r="C39" s="19"/>
      <c r="D39" s="19"/>
      <c r="E39" s="19"/>
    </row>
    <row r="40" spans="2:5" ht="15.75">
      <c r="B40" s="19"/>
      <c r="C40" s="19"/>
      <c r="D40" s="19"/>
      <c r="E40" s="19"/>
    </row>
    <row r="41" spans="2:5" ht="15.75">
      <c r="B41" s="19"/>
      <c r="C41" s="19"/>
      <c r="D41" s="19"/>
      <c r="E41" s="19"/>
    </row>
    <row r="42" spans="2:5" ht="15.75">
      <c r="B42" s="465"/>
      <c r="C42" s="19"/>
      <c r="D42" s="19"/>
      <c r="E42" s="19"/>
    </row>
    <row r="43" spans="2:5" ht="15.75">
      <c r="B43" s="465"/>
      <c r="C43" s="19"/>
      <c r="D43" s="19"/>
      <c r="E43" s="19"/>
    </row>
    <row r="44" spans="2:5" ht="15.75">
      <c r="B44" s="177"/>
      <c r="C44" s="178"/>
      <c r="D44" s="19"/>
      <c r="E44" s="19"/>
    </row>
    <row r="45" spans="2:5" ht="15.75">
      <c r="B45" s="19"/>
      <c r="C45" s="19"/>
      <c r="D45" s="19"/>
      <c r="E45" s="19"/>
    </row>
    <row r="46" spans="2:5" ht="15.75">
      <c r="B46" s="19"/>
      <c r="C46" s="19"/>
      <c r="D46" s="19"/>
      <c r="E46" s="19"/>
    </row>
  </sheetData>
  <sheetProtection/>
  <mergeCells count="2">
    <mergeCell ref="B34:C34"/>
    <mergeCell ref="B35:C35"/>
  </mergeCells>
  <printOptions/>
  <pageMargins left="0.5905511811023623" right="0" top="0.5511811023622047" bottom="0.15748031496062992" header="0.15748031496062992" footer="0.1574803149606299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pane xSplit="1" ySplit="2" topLeftCell="B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7" sqref="G27"/>
    </sheetView>
  </sheetViews>
  <sheetFormatPr defaultColWidth="8.875" defaultRowHeight="12.75"/>
  <cols>
    <col min="1" max="1" width="65.25390625" style="10" customWidth="1"/>
    <col min="2" max="2" width="15.00390625" style="10" customWidth="1"/>
    <col min="3" max="3" width="16.125" style="10" customWidth="1"/>
    <col min="4" max="4" width="11.375" style="10" customWidth="1"/>
    <col min="5" max="5" width="11.875" style="10" customWidth="1"/>
    <col min="6" max="16384" width="8.875" style="10" customWidth="1"/>
  </cols>
  <sheetData>
    <row r="1" ht="15.75">
      <c r="A1" s="11" t="s">
        <v>153</v>
      </c>
    </row>
    <row r="2" ht="15.75">
      <c r="A2" s="11"/>
    </row>
    <row r="3" spans="1:5" ht="15.75">
      <c r="A3" s="10" t="s">
        <v>170</v>
      </c>
      <c r="C3" s="21" t="s">
        <v>154</v>
      </c>
      <c r="D3" s="21"/>
      <c r="E3" s="19"/>
    </row>
    <row r="4" spans="1:5" ht="15.75">
      <c r="A4" s="1"/>
      <c r="B4" s="13" t="s">
        <v>155</v>
      </c>
      <c r="C4" s="22" t="s">
        <v>232</v>
      </c>
      <c r="D4" s="9"/>
      <c r="E4" s="9"/>
    </row>
    <row r="5" spans="1:5" ht="15.75">
      <c r="A5" s="152" t="s">
        <v>21</v>
      </c>
      <c r="B5" s="14" t="s">
        <v>156</v>
      </c>
      <c r="C5" s="28" t="s">
        <v>114</v>
      </c>
      <c r="D5" s="9"/>
      <c r="E5" s="9"/>
    </row>
    <row r="6" spans="1:5" ht="15.75">
      <c r="A6" s="153"/>
      <c r="B6" s="16"/>
      <c r="C6" s="29" t="s">
        <v>7</v>
      </c>
      <c r="D6" s="19"/>
      <c r="E6" s="9"/>
    </row>
    <row r="7" spans="1:5" ht="15.75">
      <c r="A7" s="354" t="s">
        <v>133</v>
      </c>
      <c r="B7" s="2"/>
      <c r="C7" s="1"/>
      <c r="D7" s="19"/>
      <c r="E7" s="9"/>
    </row>
    <row r="8" spans="1:5" ht="15.75">
      <c r="A8" s="124" t="s">
        <v>137</v>
      </c>
      <c r="B8" s="120"/>
      <c r="C8" s="114"/>
      <c r="D8" s="20"/>
      <c r="E8" s="19"/>
    </row>
    <row r="9" spans="1:5" ht="15.75">
      <c r="A9" s="111" t="s">
        <v>271</v>
      </c>
      <c r="B9" s="304" t="s">
        <v>136</v>
      </c>
      <c r="C9" s="113">
        <v>21.6</v>
      </c>
      <c r="D9" s="20"/>
      <c r="E9" s="19"/>
    </row>
    <row r="10" spans="1:5" ht="15.75">
      <c r="A10" s="124" t="s">
        <v>150</v>
      </c>
      <c r="B10" s="4"/>
      <c r="C10" s="5"/>
      <c r="D10" s="20"/>
      <c r="E10" s="19"/>
    </row>
    <row r="11" spans="1:5" ht="15.75">
      <c r="A11" s="111" t="s">
        <v>271</v>
      </c>
      <c r="B11" s="304" t="s">
        <v>136</v>
      </c>
      <c r="C11" s="5">
        <v>21.6</v>
      </c>
      <c r="D11" s="20"/>
      <c r="E11" s="19"/>
    </row>
    <row r="12" spans="1:5" ht="15.75">
      <c r="A12" s="120" t="s">
        <v>151</v>
      </c>
      <c r="B12" s="120"/>
      <c r="C12" s="114"/>
      <c r="D12" s="20"/>
      <c r="E12" s="20"/>
    </row>
    <row r="13" spans="1:5" ht="15.75">
      <c r="A13" s="304" t="s">
        <v>271</v>
      </c>
      <c r="B13" s="304" t="s">
        <v>136</v>
      </c>
      <c r="C13" s="113">
        <v>21.6</v>
      </c>
      <c r="D13" s="20"/>
      <c r="E13" s="20"/>
    </row>
    <row r="14" spans="1:5" ht="15.75">
      <c r="A14" s="120" t="s">
        <v>385</v>
      </c>
      <c r="B14" s="120"/>
      <c r="C14" s="114"/>
      <c r="D14" s="20"/>
      <c r="E14" s="20"/>
    </row>
    <row r="15" spans="1:5" ht="15.75">
      <c r="A15" s="304" t="s">
        <v>271</v>
      </c>
      <c r="B15" s="304" t="s">
        <v>136</v>
      </c>
      <c r="C15" s="113">
        <v>29.2</v>
      </c>
      <c r="D15" s="20"/>
      <c r="E15" s="20"/>
    </row>
    <row r="16" spans="1:5" ht="15.75">
      <c r="A16" s="120" t="s">
        <v>386</v>
      </c>
      <c r="B16" s="120"/>
      <c r="C16" s="114"/>
      <c r="D16" s="20"/>
      <c r="E16" s="20"/>
    </row>
    <row r="17" spans="1:5" ht="15.75">
      <c r="A17" s="304" t="s">
        <v>271</v>
      </c>
      <c r="B17" s="304" t="s">
        <v>136</v>
      </c>
      <c r="C17" s="113">
        <v>31.4</v>
      </c>
      <c r="D17" s="20"/>
      <c r="E17" s="20"/>
    </row>
    <row r="18" spans="1:5" ht="15.75">
      <c r="A18" s="120" t="s">
        <v>405</v>
      </c>
      <c r="B18" s="120"/>
      <c r="C18" s="114"/>
      <c r="D18" s="20"/>
      <c r="E18" s="20"/>
    </row>
    <row r="19" spans="1:5" ht="15.75">
      <c r="A19" s="304" t="s">
        <v>271</v>
      </c>
      <c r="B19" s="304" t="s">
        <v>136</v>
      </c>
      <c r="C19" s="113">
        <v>30</v>
      </c>
      <c r="D19" s="20"/>
      <c r="E19" s="20"/>
    </row>
    <row r="20" spans="1:5" ht="15.75">
      <c r="A20" s="120" t="s">
        <v>358</v>
      </c>
      <c r="B20" s="355"/>
      <c r="C20" s="114"/>
      <c r="D20" s="20"/>
      <c r="E20" s="20"/>
    </row>
    <row r="21" spans="1:5" ht="15.75">
      <c r="A21" s="304" t="s">
        <v>271</v>
      </c>
      <c r="B21" s="304" t="s">
        <v>325</v>
      </c>
      <c r="C21" s="113">
        <v>152.3</v>
      </c>
      <c r="D21" s="20"/>
      <c r="E21" s="20"/>
    </row>
    <row r="22" spans="1:5" ht="15.75">
      <c r="A22" s="120" t="s">
        <v>643</v>
      </c>
      <c r="B22" s="120"/>
      <c r="C22" s="114"/>
      <c r="D22" s="20"/>
      <c r="E22" s="20"/>
    </row>
    <row r="23" spans="1:5" ht="15.75">
      <c r="A23" s="304" t="s">
        <v>271</v>
      </c>
      <c r="B23" s="304" t="s">
        <v>325</v>
      </c>
      <c r="C23" s="113">
        <v>143.3</v>
      </c>
      <c r="D23" s="20"/>
      <c r="E23" s="20"/>
    </row>
    <row r="24" spans="1:5" ht="31.5">
      <c r="A24" s="349" t="s">
        <v>644</v>
      </c>
      <c r="B24" s="356" t="s">
        <v>325</v>
      </c>
      <c r="C24" s="294">
        <v>69.9</v>
      </c>
      <c r="D24" s="20"/>
      <c r="E24" s="20"/>
    </row>
    <row r="25" spans="1:5" ht="31.5">
      <c r="A25" s="351" t="s">
        <v>645</v>
      </c>
      <c r="B25" s="356" t="s">
        <v>325</v>
      </c>
      <c r="C25" s="294">
        <v>119.4</v>
      </c>
      <c r="D25" s="20"/>
      <c r="E25" s="20"/>
    </row>
    <row r="26" spans="1:5" ht="15.75">
      <c r="A26" s="349" t="s">
        <v>646</v>
      </c>
      <c r="B26" s="356" t="s">
        <v>325</v>
      </c>
      <c r="C26" s="294">
        <v>58.5</v>
      </c>
      <c r="D26" s="20"/>
      <c r="E26" s="20"/>
    </row>
    <row r="27" spans="1:5" ht="30.75" customHeight="1">
      <c r="A27" s="352" t="s">
        <v>647</v>
      </c>
      <c r="B27" s="356" t="s">
        <v>136</v>
      </c>
      <c r="C27" s="294">
        <v>26.9</v>
      </c>
      <c r="D27" s="20"/>
      <c r="E27" s="20"/>
    </row>
    <row r="28" spans="1:5" ht="15.75">
      <c r="A28" s="334" t="s">
        <v>258</v>
      </c>
      <c r="B28" s="6"/>
      <c r="C28" s="5"/>
      <c r="D28" s="20"/>
      <c r="E28" s="20"/>
    </row>
    <row r="29" spans="1:5" ht="15.75">
      <c r="A29" s="305" t="s">
        <v>648</v>
      </c>
      <c r="B29" s="120"/>
      <c r="C29" s="114"/>
      <c r="D29" s="20"/>
      <c r="E29" s="20"/>
    </row>
    <row r="30" spans="1:5" ht="15.75">
      <c r="A30" s="304" t="s">
        <v>271</v>
      </c>
      <c r="B30" s="304" t="s">
        <v>136</v>
      </c>
      <c r="C30" s="113">
        <v>33</v>
      </c>
      <c r="D30" s="20"/>
      <c r="E30" s="20"/>
    </row>
    <row r="31" spans="1:5" ht="15.75">
      <c r="A31" s="149" t="s">
        <v>649</v>
      </c>
      <c r="B31" s="6"/>
      <c r="C31" s="114"/>
      <c r="D31" s="20"/>
      <c r="E31" s="20"/>
    </row>
    <row r="32" spans="1:5" ht="15.75">
      <c r="A32" s="4" t="s">
        <v>271</v>
      </c>
      <c r="B32" s="4" t="s">
        <v>325</v>
      </c>
      <c r="C32" s="113">
        <v>213</v>
      </c>
      <c r="D32" s="20"/>
      <c r="E32" s="335"/>
    </row>
    <row r="33" spans="1:5" ht="15.75">
      <c r="A33" s="305" t="s">
        <v>650</v>
      </c>
      <c r="B33" s="120"/>
      <c r="C33" s="114"/>
      <c r="D33" s="20"/>
      <c r="E33" s="20"/>
    </row>
    <row r="34" spans="1:5" ht="15.75">
      <c r="A34" s="304" t="s">
        <v>271</v>
      </c>
      <c r="B34" s="304" t="s">
        <v>325</v>
      </c>
      <c r="C34" s="113">
        <v>181.2</v>
      </c>
      <c r="D34" s="20"/>
      <c r="E34" s="20"/>
    </row>
    <row r="35" spans="1:5" ht="31.5">
      <c r="A35" s="349" t="s">
        <v>651</v>
      </c>
      <c r="B35" s="356" t="s">
        <v>325</v>
      </c>
      <c r="C35" s="294">
        <v>90.7</v>
      </c>
      <c r="D35" s="20"/>
      <c r="E35" s="20"/>
    </row>
    <row r="36" spans="1:5" ht="31.5">
      <c r="A36" s="351" t="s">
        <v>652</v>
      </c>
      <c r="B36" s="356" t="s">
        <v>325</v>
      </c>
      <c r="C36" s="294">
        <v>151</v>
      </c>
      <c r="D36" s="20"/>
      <c r="E36" s="20"/>
    </row>
    <row r="37" spans="1:5" ht="15.75">
      <c r="A37" s="352" t="s">
        <v>653</v>
      </c>
      <c r="B37" s="356" t="s">
        <v>325</v>
      </c>
      <c r="C37" s="294">
        <v>76</v>
      </c>
      <c r="D37" s="20"/>
      <c r="E37" s="20"/>
    </row>
    <row r="38" spans="1:5" ht="38.25" customHeight="1">
      <c r="A38" s="349" t="s">
        <v>654</v>
      </c>
      <c r="B38" s="4" t="s">
        <v>136</v>
      </c>
      <c r="C38" s="5">
        <v>29.5</v>
      </c>
      <c r="D38" s="20"/>
      <c r="E38" s="20"/>
    </row>
    <row r="39" spans="1:5" ht="15.75">
      <c r="A39" s="353" t="s">
        <v>387</v>
      </c>
      <c r="B39" s="356"/>
      <c r="C39" s="294"/>
      <c r="D39" s="20"/>
      <c r="E39" s="20"/>
    </row>
    <row r="40" spans="1:5" ht="15.75">
      <c r="A40" s="110" t="s">
        <v>655</v>
      </c>
      <c r="B40" s="304" t="s">
        <v>242</v>
      </c>
      <c r="C40" s="113">
        <v>9.6</v>
      </c>
      <c r="D40" s="20"/>
      <c r="E40" s="20"/>
    </row>
    <row r="41" spans="1:5" ht="94.5">
      <c r="A41" s="397" t="s">
        <v>750</v>
      </c>
      <c r="B41" s="304" t="s">
        <v>751</v>
      </c>
      <c r="C41" s="113">
        <v>725</v>
      </c>
      <c r="D41" s="20"/>
      <c r="E41" s="20"/>
    </row>
    <row r="42" spans="1:5" ht="31.5">
      <c r="A42" s="349" t="s">
        <v>470</v>
      </c>
      <c r="B42" s="4"/>
      <c r="C42" s="5"/>
      <c r="D42" s="20"/>
      <c r="E42" s="20"/>
    </row>
    <row r="43" spans="1:5" ht="18" customHeight="1">
      <c r="A43" s="6" t="s">
        <v>272</v>
      </c>
      <c r="B43" s="4" t="s">
        <v>195</v>
      </c>
      <c r="C43" s="5">
        <v>49.7</v>
      </c>
      <c r="D43" s="20"/>
      <c r="E43" s="20"/>
    </row>
    <row r="44" spans="1:5" ht="17.25" customHeight="1">
      <c r="A44" s="110" t="s">
        <v>273</v>
      </c>
      <c r="B44" s="304" t="s">
        <v>195</v>
      </c>
      <c r="C44" s="113">
        <v>44.3</v>
      </c>
      <c r="D44" s="20"/>
      <c r="E44" s="20"/>
    </row>
    <row r="45" spans="1:5" ht="17.25" customHeight="1">
      <c r="A45" s="436" t="s">
        <v>471</v>
      </c>
      <c r="B45" s="4"/>
      <c r="C45" s="5"/>
      <c r="D45" s="20"/>
      <c r="E45" s="20"/>
    </row>
    <row r="46" spans="1:5" ht="17.25" customHeight="1">
      <c r="A46" s="3" t="s">
        <v>206</v>
      </c>
      <c r="B46" s="4" t="s">
        <v>195</v>
      </c>
      <c r="C46" s="5">
        <v>32.4</v>
      </c>
      <c r="D46" s="20"/>
      <c r="E46" s="20"/>
    </row>
    <row r="47" spans="1:5" ht="15.75" customHeight="1">
      <c r="A47" s="116" t="s">
        <v>207</v>
      </c>
      <c r="B47" s="304" t="s">
        <v>195</v>
      </c>
      <c r="C47" s="113">
        <v>29.2</v>
      </c>
      <c r="D47" s="20"/>
      <c r="E47" s="20"/>
    </row>
    <row r="48" spans="1:5" ht="17.25" customHeight="1">
      <c r="A48" s="437" t="s">
        <v>472</v>
      </c>
      <c r="B48" s="304" t="s">
        <v>159</v>
      </c>
      <c r="C48" s="294">
        <v>508.7</v>
      </c>
      <c r="D48" s="20"/>
      <c r="E48" s="20"/>
    </row>
    <row r="49" spans="1:5" ht="51" customHeight="1">
      <c r="A49" s="438" t="s">
        <v>752</v>
      </c>
      <c r="B49" s="68" t="s">
        <v>268</v>
      </c>
      <c r="C49" s="70">
        <v>1129</v>
      </c>
      <c r="D49" s="20"/>
      <c r="E49" s="20"/>
    </row>
    <row r="50" spans="1:5" ht="51" customHeight="1">
      <c r="A50" s="396" t="s">
        <v>464</v>
      </c>
      <c r="B50" s="439" t="s">
        <v>268</v>
      </c>
      <c r="C50" s="294">
        <v>675</v>
      </c>
      <c r="D50" s="20"/>
      <c r="E50" s="20"/>
    </row>
    <row r="51" spans="1:5" ht="25.5" customHeight="1">
      <c r="A51" s="397" t="s">
        <v>465</v>
      </c>
      <c r="B51" s="357" t="s">
        <v>418</v>
      </c>
      <c r="C51" s="398">
        <v>0.11</v>
      </c>
      <c r="D51" s="20"/>
      <c r="E51" s="20"/>
    </row>
    <row r="52" spans="1:5" ht="33" customHeight="1">
      <c r="A52" s="397" t="s">
        <v>466</v>
      </c>
      <c r="B52" s="357" t="s">
        <v>418</v>
      </c>
      <c r="C52" s="398">
        <v>0.11</v>
      </c>
      <c r="D52" s="20"/>
      <c r="E52" s="20"/>
    </row>
    <row r="53" spans="1:5" ht="41.25" customHeight="1">
      <c r="A53" s="396" t="s">
        <v>467</v>
      </c>
      <c r="B53" s="399" t="s">
        <v>418</v>
      </c>
      <c r="C53" s="398">
        <v>0.11</v>
      </c>
      <c r="D53" s="20"/>
      <c r="E53" s="20"/>
    </row>
    <row r="54" spans="1:5" ht="35.25" customHeight="1">
      <c r="A54" s="400" t="s">
        <v>468</v>
      </c>
      <c r="B54" s="48" t="s">
        <v>418</v>
      </c>
      <c r="C54" s="398">
        <v>0.11</v>
      </c>
      <c r="D54" s="20"/>
      <c r="E54" s="20"/>
    </row>
    <row r="55" spans="1:5" ht="22.5" customHeight="1">
      <c r="A55" s="117" t="s">
        <v>753</v>
      </c>
      <c r="B55" s="118" t="s">
        <v>418</v>
      </c>
      <c r="C55" s="398">
        <v>0.11</v>
      </c>
      <c r="D55" s="20"/>
      <c r="E55" s="20"/>
    </row>
    <row r="56" spans="1:6" ht="32.25" customHeight="1">
      <c r="A56" s="404" t="s">
        <v>469</v>
      </c>
      <c r="B56" s="405" t="s">
        <v>419</v>
      </c>
      <c r="C56" s="406">
        <v>37.8</v>
      </c>
      <c r="D56" s="20"/>
      <c r="E56" s="20"/>
      <c r="F56" s="571"/>
    </row>
    <row r="57" spans="1:5" ht="15.75">
      <c r="A57" s="11" t="s">
        <v>138</v>
      </c>
      <c r="C57" s="24"/>
      <c r="D57" s="24"/>
      <c r="E57" s="19"/>
    </row>
    <row r="58" spans="1:5" ht="32.25" customHeight="1">
      <c r="A58" s="640" t="s">
        <v>388</v>
      </c>
      <c r="B58" s="640"/>
      <c r="C58" s="640"/>
      <c r="D58" s="24"/>
      <c r="E58" s="19"/>
    </row>
    <row r="59" spans="1:4" ht="30.75" customHeight="1">
      <c r="A59" s="640" t="s">
        <v>389</v>
      </c>
      <c r="B59" s="640"/>
      <c r="C59" s="640"/>
      <c r="D59" s="24"/>
    </row>
    <row r="60" spans="1:4" ht="46.5" customHeight="1">
      <c r="A60" s="640" t="s">
        <v>390</v>
      </c>
      <c r="B60" s="640"/>
      <c r="C60" s="640"/>
      <c r="D60" s="24"/>
    </row>
    <row r="61" spans="1:4" ht="48" customHeight="1">
      <c r="A61" s="640" t="s">
        <v>754</v>
      </c>
      <c r="B61" s="640"/>
      <c r="C61" s="640"/>
      <c r="D61" s="24"/>
    </row>
    <row r="62" spans="1:4" ht="6" customHeight="1" hidden="1">
      <c r="A62" s="640"/>
      <c r="B62" s="640"/>
      <c r="C62" s="640"/>
      <c r="D62" s="24"/>
    </row>
    <row r="63" spans="1:4" ht="15.75" customHeight="1">
      <c r="A63" s="641" t="s">
        <v>420</v>
      </c>
      <c r="B63" s="641"/>
      <c r="C63" s="641"/>
      <c r="D63" s="24"/>
    </row>
    <row r="64" ht="15.75">
      <c r="D64" s="24"/>
    </row>
    <row r="65" ht="15.75">
      <c r="D65" s="24"/>
    </row>
    <row r="66" ht="15.75">
      <c r="D66" s="24"/>
    </row>
    <row r="67" ht="15.75">
      <c r="D67" s="24"/>
    </row>
    <row r="68" ht="15.75">
      <c r="D68" s="24"/>
    </row>
    <row r="69" ht="15.75">
      <c r="D69" s="24"/>
    </row>
    <row r="70" ht="15.75">
      <c r="D70" s="24"/>
    </row>
    <row r="71" ht="15.75">
      <c r="D71" s="24"/>
    </row>
    <row r="72" ht="15.75">
      <c r="D72" s="24"/>
    </row>
    <row r="73" ht="15.75">
      <c r="D73" s="24"/>
    </row>
    <row r="74" ht="15.75">
      <c r="D74" s="24"/>
    </row>
    <row r="75" ht="15.75">
      <c r="D75" s="24"/>
    </row>
    <row r="76" ht="15.75">
      <c r="D76" s="24"/>
    </row>
  </sheetData>
  <sheetProtection/>
  <mergeCells count="5">
    <mergeCell ref="A60:C60"/>
    <mergeCell ref="A58:C58"/>
    <mergeCell ref="A59:C59"/>
    <mergeCell ref="A63:C63"/>
    <mergeCell ref="A61:C62"/>
  </mergeCells>
  <printOptions/>
  <pageMargins left="0.35433070866141736" right="0.2362204724409449" top="0.35433070866141736" bottom="0.2755905511811024" header="0.2362204724409449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8" sqref="C8"/>
    </sheetView>
  </sheetViews>
  <sheetFormatPr defaultColWidth="8.875" defaultRowHeight="12.75"/>
  <cols>
    <col min="1" max="1" width="62.125" style="10" customWidth="1"/>
    <col min="2" max="2" width="11.875" style="10" customWidth="1"/>
    <col min="3" max="3" width="15.25390625" style="10" customWidth="1"/>
    <col min="4" max="4" width="17.625" style="10" customWidth="1"/>
    <col min="5" max="5" width="10.25390625" style="10" customWidth="1"/>
    <col min="6" max="16384" width="8.875" style="10" customWidth="1"/>
  </cols>
  <sheetData>
    <row r="1" ht="15.75">
      <c r="A1" s="56" t="s">
        <v>363</v>
      </c>
    </row>
    <row r="2" ht="15.75">
      <c r="A2" s="56" t="s">
        <v>364</v>
      </c>
    </row>
    <row r="3" spans="1:5" ht="15.75">
      <c r="A3" s="306"/>
      <c r="D3" s="19"/>
      <c r="E3" s="19"/>
    </row>
    <row r="4" spans="3:5" ht="15.75">
      <c r="C4" s="21" t="s">
        <v>360</v>
      </c>
      <c r="D4" s="19"/>
      <c r="E4" s="19"/>
    </row>
    <row r="5" spans="1:5" ht="15.75">
      <c r="A5" s="15" t="s">
        <v>361</v>
      </c>
      <c r="B5" s="13" t="s">
        <v>243</v>
      </c>
      <c r="C5" s="22" t="s">
        <v>245</v>
      </c>
      <c r="D5" s="9"/>
      <c r="E5" s="9"/>
    </row>
    <row r="6" spans="1:5" ht="15.75">
      <c r="A6" s="8"/>
      <c r="B6" s="16" t="s">
        <v>156</v>
      </c>
      <c r="C6" s="29" t="s">
        <v>7</v>
      </c>
      <c r="D6" s="25"/>
      <c r="E6" s="9"/>
    </row>
    <row r="7" spans="1:5" ht="63">
      <c r="A7" s="572" t="s">
        <v>737</v>
      </c>
      <c r="B7" s="573" t="s">
        <v>365</v>
      </c>
      <c r="C7" s="574">
        <v>9</v>
      </c>
      <c r="D7" s="25"/>
      <c r="E7" s="9"/>
    </row>
    <row r="8" spans="3:5" ht="15.75">
      <c r="C8" s="18"/>
      <c r="D8" s="20"/>
      <c r="E8" s="9"/>
    </row>
    <row r="9" spans="1:5" ht="15.75">
      <c r="A9" s="11" t="s">
        <v>362</v>
      </c>
      <c r="C9" s="18"/>
      <c r="D9" s="24"/>
      <c r="E9" s="18"/>
    </row>
    <row r="10" spans="1:5" ht="85.5" customHeight="1">
      <c r="A10" s="642" t="s">
        <v>725</v>
      </c>
      <c r="B10" s="642"/>
      <c r="C10" s="642"/>
      <c r="D10" s="24"/>
      <c r="E10" s="18"/>
    </row>
    <row r="11" spans="3:5" ht="15.75">
      <c r="C11" s="18"/>
      <c r="D11" s="24"/>
      <c r="E11" s="18"/>
    </row>
    <row r="12" spans="3:5" ht="15.75">
      <c r="C12" s="18"/>
      <c r="D12" s="24"/>
      <c r="E12" s="18"/>
    </row>
    <row r="13" spans="3:5" ht="15.75">
      <c r="C13" s="18"/>
      <c r="D13" s="24"/>
      <c r="E13" s="18"/>
    </row>
    <row r="14" spans="3:5" ht="15.75">
      <c r="C14" s="18"/>
      <c r="D14" s="24"/>
      <c r="E14" s="18"/>
    </row>
    <row r="15" spans="3:5" ht="15.75">
      <c r="C15" s="18"/>
      <c r="D15" s="24"/>
      <c r="E15" s="18"/>
    </row>
    <row r="16" spans="3:5" ht="15.75">
      <c r="C16" s="18"/>
      <c r="D16" s="24"/>
      <c r="E16" s="18"/>
    </row>
    <row r="17" spans="3:5" ht="15.75">
      <c r="C17" s="18"/>
      <c r="D17" s="24"/>
      <c r="E17" s="18"/>
    </row>
    <row r="18" spans="3:5" ht="15.75">
      <c r="C18" s="18"/>
      <c r="D18" s="24"/>
      <c r="E18" s="18"/>
    </row>
    <row r="19" spans="3:5" ht="15.75">
      <c r="C19" s="18"/>
      <c r="D19" s="24"/>
      <c r="E19" s="18"/>
    </row>
    <row r="20" spans="3:5" ht="15.75">
      <c r="C20" s="18"/>
      <c r="D20" s="24"/>
      <c r="E20" s="18"/>
    </row>
    <row r="21" spans="3:5" ht="15.75">
      <c r="C21" s="18"/>
      <c r="D21" s="24"/>
      <c r="E21" s="18"/>
    </row>
    <row r="22" spans="3:5" ht="15.75">
      <c r="C22" s="18"/>
      <c r="D22" s="24"/>
      <c r="E22" s="18"/>
    </row>
    <row r="23" spans="3:5" ht="15.75">
      <c r="C23" s="18"/>
      <c r="D23" s="24"/>
      <c r="E23" s="18"/>
    </row>
    <row r="24" spans="3:5" ht="15.75">
      <c r="C24" s="18"/>
      <c r="D24" s="24"/>
      <c r="E24" s="18"/>
    </row>
    <row r="25" spans="3:5" ht="15.75">
      <c r="C25" s="18"/>
      <c r="D25" s="24"/>
      <c r="E25" s="18"/>
    </row>
    <row r="26" ht="15.75">
      <c r="D26" s="24"/>
    </row>
    <row r="27" ht="15.75">
      <c r="D27" s="24"/>
    </row>
    <row r="28" ht="15.75">
      <c r="D28" s="24"/>
    </row>
    <row r="29" ht="15.75">
      <c r="D29" s="24"/>
    </row>
    <row r="30" ht="15.75">
      <c r="D30" s="24"/>
    </row>
    <row r="31" ht="15.75">
      <c r="D31" s="24"/>
    </row>
    <row r="32" ht="15.75">
      <c r="D32" s="24"/>
    </row>
    <row r="33" ht="15.75">
      <c r="D33" s="24"/>
    </row>
    <row r="34" ht="15.75">
      <c r="D34" s="24"/>
    </row>
    <row r="35" ht="15.75">
      <c r="D35" s="24"/>
    </row>
  </sheetData>
  <sheetProtection/>
  <mergeCells count="1"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42.375" style="30" customWidth="1"/>
    <col min="2" max="2" width="18.25390625" style="30" customWidth="1"/>
    <col min="3" max="3" width="14.375" style="30" hidden="1" customWidth="1"/>
    <col min="4" max="4" width="13.125" style="130" customWidth="1"/>
    <col min="5" max="5" width="13.75390625" style="30" customWidth="1"/>
    <col min="6" max="7" width="9.125" style="30" customWidth="1"/>
    <col min="8" max="8" width="10.75390625" style="30" bestFit="1" customWidth="1"/>
    <col min="9" max="16384" width="9.125" style="30" customWidth="1"/>
  </cols>
  <sheetData>
    <row r="1" spans="1:5" ht="15" customHeight="1">
      <c r="A1" s="125" t="s">
        <v>188</v>
      </c>
      <c r="B1" s="125"/>
      <c r="C1" s="527"/>
      <c r="D1" s="53"/>
      <c r="E1" s="125"/>
    </row>
    <row r="2" spans="1:5" ht="15" customHeight="1">
      <c r="A2" s="125"/>
      <c r="B2" s="125"/>
      <c r="C2" s="527"/>
      <c r="D2" s="53"/>
      <c r="E2" s="125"/>
    </row>
    <row r="3" spans="1:5" ht="15" customHeight="1">
      <c r="A3" s="125"/>
      <c r="B3" s="125"/>
      <c r="C3" s="527"/>
      <c r="D3" s="53"/>
      <c r="E3" s="125"/>
    </row>
    <row r="4" spans="1:5" ht="15" customHeight="1">
      <c r="A4" s="125"/>
      <c r="B4" s="125"/>
      <c r="C4" s="527"/>
      <c r="D4" s="53"/>
      <c r="E4" s="125"/>
    </row>
    <row r="5" spans="3:5" ht="15" customHeight="1">
      <c r="C5" s="44"/>
      <c r="D5" s="643" t="s">
        <v>32</v>
      </c>
      <c r="E5" s="643"/>
    </row>
    <row r="6" spans="1:5" ht="15" customHeight="1">
      <c r="A6" s="47" t="s">
        <v>264</v>
      </c>
      <c r="B6" s="47" t="s">
        <v>265</v>
      </c>
      <c r="C6" s="644" t="s">
        <v>96</v>
      </c>
      <c r="D6" s="645"/>
      <c r="E6" s="646"/>
    </row>
    <row r="7" spans="1:5" ht="15" customHeight="1">
      <c r="A7" s="48" t="s">
        <v>266</v>
      </c>
      <c r="B7" s="48" t="s">
        <v>99</v>
      </c>
      <c r="C7" s="68" t="s">
        <v>212</v>
      </c>
      <c r="D7" s="48" t="s">
        <v>213</v>
      </c>
      <c r="E7" s="84" t="s">
        <v>145</v>
      </c>
    </row>
    <row r="8" spans="1:5" ht="15" customHeight="1">
      <c r="A8" s="49"/>
      <c r="B8" s="49"/>
      <c r="C8" s="55" t="s">
        <v>214</v>
      </c>
      <c r="D8" s="49" t="s">
        <v>45</v>
      </c>
      <c r="E8" s="49" t="s">
        <v>262</v>
      </c>
    </row>
    <row r="9" spans="1:5" ht="15" customHeight="1">
      <c r="A9" s="47"/>
      <c r="B9" s="47"/>
      <c r="C9" s="54"/>
      <c r="D9" s="47"/>
      <c r="E9" s="47"/>
    </row>
    <row r="10" spans="1:7" ht="15" customHeight="1">
      <c r="A10" s="131" t="s">
        <v>46</v>
      </c>
      <c r="B10" s="46"/>
      <c r="C10" s="48"/>
      <c r="D10" s="48"/>
      <c r="E10" s="52"/>
      <c r="G10" s="201"/>
    </row>
    <row r="11" spans="1:7" ht="15" customHeight="1">
      <c r="A11" s="52" t="s">
        <v>97</v>
      </c>
      <c r="B11" s="50">
        <v>6</v>
      </c>
      <c r="C11" s="51">
        <v>520</v>
      </c>
      <c r="D11" s="293">
        <v>1924</v>
      </c>
      <c r="E11" s="48"/>
      <c r="G11" s="201"/>
    </row>
    <row r="12" spans="1:7" ht="15" customHeight="1">
      <c r="A12" s="52" t="s">
        <v>65</v>
      </c>
      <c r="B12" s="50">
        <v>20</v>
      </c>
      <c r="C12" s="51">
        <v>541</v>
      </c>
      <c r="D12" s="293">
        <v>2603</v>
      </c>
      <c r="E12" s="48"/>
      <c r="G12" s="201"/>
    </row>
    <row r="13" spans="1:7" ht="15" customHeight="1">
      <c r="A13" s="52" t="s">
        <v>47</v>
      </c>
      <c r="B13" s="50" t="s">
        <v>152</v>
      </c>
      <c r="C13" s="51">
        <v>99</v>
      </c>
      <c r="D13" s="293">
        <v>2077</v>
      </c>
      <c r="E13" s="48"/>
      <c r="G13" s="201"/>
    </row>
    <row r="14" spans="1:7" ht="15" customHeight="1">
      <c r="A14" s="52"/>
      <c r="B14" s="50"/>
      <c r="C14" s="48"/>
      <c r="D14" s="293"/>
      <c r="E14" s="48"/>
      <c r="G14" s="201"/>
    </row>
    <row r="15" spans="1:7" ht="15" customHeight="1">
      <c r="A15" s="87" t="s">
        <v>172</v>
      </c>
      <c r="B15" s="50"/>
      <c r="C15" s="48"/>
      <c r="D15" s="293"/>
      <c r="E15" s="48"/>
      <c r="G15" s="201"/>
    </row>
    <row r="16" spans="1:7" ht="15" customHeight="1">
      <c r="A16" s="52" t="s">
        <v>328</v>
      </c>
      <c r="B16" s="50"/>
      <c r="C16" s="48"/>
      <c r="D16" s="293">
        <v>872</v>
      </c>
      <c r="E16" s="52"/>
      <c r="G16" s="201"/>
    </row>
    <row r="17" spans="1:7" ht="16.5" customHeight="1">
      <c r="A17" s="52" t="s">
        <v>814</v>
      </c>
      <c r="B17" s="50"/>
      <c r="C17" s="48"/>
      <c r="D17" s="293">
        <v>1293</v>
      </c>
      <c r="E17" s="52"/>
      <c r="G17" s="201"/>
    </row>
    <row r="18" spans="1:7" ht="15" customHeight="1">
      <c r="A18" s="336" t="s">
        <v>815</v>
      </c>
      <c r="B18" s="50"/>
      <c r="C18" s="48"/>
      <c r="D18" s="293">
        <v>1319</v>
      </c>
      <c r="E18" s="52"/>
      <c r="G18" s="201"/>
    </row>
    <row r="19" spans="1:7" ht="14.25" customHeight="1">
      <c r="A19" s="52" t="s">
        <v>189</v>
      </c>
      <c r="B19" s="50"/>
      <c r="C19" s="48"/>
      <c r="D19" s="293">
        <v>1490</v>
      </c>
      <c r="E19" s="52"/>
      <c r="G19" s="201"/>
    </row>
    <row r="20" spans="1:7" ht="15" customHeight="1">
      <c r="A20" s="52" t="s">
        <v>190</v>
      </c>
      <c r="B20" s="50"/>
      <c r="C20" s="48"/>
      <c r="D20" s="293">
        <v>2031</v>
      </c>
      <c r="E20" s="52"/>
      <c r="G20" s="201"/>
    </row>
    <row r="21" spans="1:7" ht="15" customHeight="1">
      <c r="A21" s="52" t="s">
        <v>191</v>
      </c>
      <c r="B21" s="50"/>
      <c r="C21" s="48"/>
      <c r="D21" s="293">
        <v>1916</v>
      </c>
      <c r="E21" s="52"/>
      <c r="G21" s="201"/>
    </row>
    <row r="22" spans="1:7" ht="15" customHeight="1">
      <c r="A22" s="52" t="s">
        <v>259</v>
      </c>
      <c r="B22" s="50"/>
      <c r="C22" s="48"/>
      <c r="D22" s="293">
        <v>1592</v>
      </c>
      <c r="E22" s="52"/>
      <c r="G22" s="201"/>
    </row>
    <row r="23" spans="1:7" ht="15" customHeight="1">
      <c r="A23" s="52" t="s">
        <v>244</v>
      </c>
      <c r="B23" s="50"/>
      <c r="C23" s="48"/>
      <c r="D23" s="293">
        <v>1439</v>
      </c>
      <c r="E23" s="52"/>
      <c r="G23" s="201"/>
    </row>
    <row r="24" spans="1:7" ht="15" customHeight="1">
      <c r="A24" s="52" t="s">
        <v>179</v>
      </c>
      <c r="B24" s="50"/>
      <c r="C24" s="48"/>
      <c r="D24" s="293">
        <v>1684</v>
      </c>
      <c r="E24" s="52"/>
      <c r="G24" s="201"/>
    </row>
    <row r="25" spans="1:7" ht="15" customHeight="1">
      <c r="A25" s="52" t="s">
        <v>18</v>
      </c>
      <c r="B25" s="50"/>
      <c r="C25" s="48"/>
      <c r="D25" s="293">
        <v>1279</v>
      </c>
      <c r="E25" s="52"/>
      <c r="G25" s="201"/>
    </row>
    <row r="26" spans="1:7" ht="15" customHeight="1">
      <c r="A26" s="336" t="s">
        <v>656</v>
      </c>
      <c r="B26" s="50"/>
      <c r="C26" s="48"/>
      <c r="D26" s="293">
        <v>1223</v>
      </c>
      <c r="E26" s="52"/>
      <c r="G26" s="201"/>
    </row>
    <row r="27" spans="1:7" ht="15" customHeight="1">
      <c r="A27" s="52" t="s">
        <v>116</v>
      </c>
      <c r="B27" s="50"/>
      <c r="C27" s="48"/>
      <c r="D27" s="293">
        <v>1065</v>
      </c>
      <c r="E27" s="52"/>
      <c r="G27" s="201"/>
    </row>
    <row r="28" spans="1:7" ht="15" customHeight="1">
      <c r="A28" s="52" t="s">
        <v>260</v>
      </c>
      <c r="B28" s="50"/>
      <c r="C28" s="48"/>
      <c r="D28" s="293">
        <v>1690</v>
      </c>
      <c r="E28" s="52"/>
      <c r="G28" s="201"/>
    </row>
    <row r="29" spans="1:7" ht="15" customHeight="1">
      <c r="A29" s="336" t="s">
        <v>816</v>
      </c>
      <c r="B29" s="50"/>
      <c r="C29" s="48"/>
      <c r="D29" s="293">
        <v>1279</v>
      </c>
      <c r="E29" s="52"/>
      <c r="G29" s="201"/>
    </row>
    <row r="30" spans="1:7" ht="15" customHeight="1">
      <c r="A30" s="52" t="s">
        <v>261</v>
      </c>
      <c r="B30" s="50"/>
      <c r="C30" s="48"/>
      <c r="D30" s="293">
        <v>1490</v>
      </c>
      <c r="E30" s="52"/>
      <c r="G30" s="201"/>
    </row>
    <row r="31" spans="1:7" ht="15" customHeight="1">
      <c r="A31" s="552" t="s">
        <v>657</v>
      </c>
      <c r="B31" s="50"/>
      <c r="C31" s="48"/>
      <c r="D31" s="293">
        <v>1833</v>
      </c>
      <c r="E31" s="48"/>
      <c r="G31" s="201"/>
    </row>
    <row r="32" spans="1:7" ht="15" customHeight="1">
      <c r="A32" s="52" t="s">
        <v>263</v>
      </c>
      <c r="B32" s="50"/>
      <c r="C32" s="48"/>
      <c r="D32" s="293">
        <v>1770</v>
      </c>
      <c r="E32" s="48"/>
      <c r="G32" s="201"/>
    </row>
    <row r="33" spans="1:7" ht="15" customHeight="1">
      <c r="A33" s="52" t="s">
        <v>329</v>
      </c>
      <c r="B33" s="50"/>
      <c r="C33" s="48"/>
      <c r="D33" s="293">
        <v>1863</v>
      </c>
      <c r="E33" s="48"/>
      <c r="G33" s="201"/>
    </row>
    <row r="34" spans="1:7" ht="37.5" customHeight="1">
      <c r="A34" s="52" t="s">
        <v>117</v>
      </c>
      <c r="B34" s="48"/>
      <c r="C34" s="48"/>
      <c r="D34" s="293">
        <v>106</v>
      </c>
      <c r="E34" s="52"/>
      <c r="G34" s="201"/>
    </row>
    <row r="35" spans="1:7" ht="15" customHeight="1">
      <c r="A35" s="553" t="s">
        <v>658</v>
      </c>
      <c r="B35" s="49"/>
      <c r="C35" s="49"/>
      <c r="D35" s="605"/>
      <c r="E35" s="61">
        <v>666</v>
      </c>
      <c r="G35" s="201"/>
    </row>
    <row r="36" spans="1:5" ht="28.5" customHeight="1">
      <c r="A36" s="45" t="s">
        <v>73</v>
      </c>
      <c r="B36" s="44"/>
      <c r="C36" s="44"/>
      <c r="E36" s="88"/>
    </row>
    <row r="37" spans="1:5" ht="35.25" customHeight="1">
      <c r="A37" s="635" t="s">
        <v>391</v>
      </c>
      <c r="B37" s="647"/>
      <c r="C37" s="647"/>
      <c r="D37" s="647"/>
      <c r="E37" s="647"/>
    </row>
    <row r="38" spans="1:5" ht="47.25" customHeight="1">
      <c r="A38" s="635" t="s">
        <v>817</v>
      </c>
      <c r="B38" s="647"/>
      <c r="C38" s="647"/>
      <c r="D38" s="647"/>
      <c r="E38" s="647"/>
    </row>
    <row r="39" spans="1:5" ht="46.5" customHeight="1">
      <c r="A39" s="635" t="s">
        <v>818</v>
      </c>
      <c r="B39" s="647"/>
      <c r="C39" s="647"/>
      <c r="D39" s="647"/>
      <c r="E39" s="647"/>
    </row>
    <row r="40" spans="1:5" ht="45" customHeight="1">
      <c r="A40" s="635" t="s">
        <v>475</v>
      </c>
      <c r="B40" s="635"/>
      <c r="C40" s="635"/>
      <c r="D40" s="635"/>
      <c r="E40" s="635"/>
    </row>
    <row r="41" spans="1:5" ht="30" customHeight="1">
      <c r="A41" s="635" t="s">
        <v>819</v>
      </c>
      <c r="B41" s="635"/>
      <c r="C41" s="635"/>
      <c r="D41" s="635"/>
      <c r="E41" s="635"/>
    </row>
    <row r="42" spans="1:5" ht="30.75" customHeight="1">
      <c r="A42" s="635" t="s">
        <v>476</v>
      </c>
      <c r="B42" s="635"/>
      <c r="C42" s="635"/>
      <c r="D42" s="635"/>
      <c r="E42" s="635"/>
    </row>
    <row r="43" ht="24" customHeight="1">
      <c r="D43" s="30"/>
    </row>
    <row r="44" ht="50.25" customHeight="1">
      <c r="D44" s="30"/>
    </row>
    <row r="45" ht="31.5" customHeight="1">
      <c r="D45" s="30"/>
    </row>
    <row r="51" ht="15" customHeight="1">
      <c r="D51" s="30"/>
    </row>
  </sheetData>
  <sheetProtection/>
  <mergeCells count="8">
    <mergeCell ref="D5:E5"/>
    <mergeCell ref="C6:E6"/>
    <mergeCell ref="A42:E42"/>
    <mergeCell ref="A38:E38"/>
    <mergeCell ref="A39:E39"/>
    <mergeCell ref="A40:E40"/>
    <mergeCell ref="A41:E41"/>
    <mergeCell ref="A37:E37"/>
  </mergeCells>
  <printOptions/>
  <pageMargins left="0.5905511811023623" right="0" top="0.2755905511811024" bottom="0.35433070866141736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14" sqref="C14"/>
    </sheetView>
  </sheetViews>
  <sheetFormatPr defaultColWidth="8.875" defaultRowHeight="12.75"/>
  <cols>
    <col min="1" max="1" width="58.00390625" style="10" customWidth="1"/>
    <col min="2" max="2" width="16.125" style="18" customWidth="1"/>
    <col min="3" max="3" width="17.25390625" style="18" customWidth="1"/>
    <col min="4" max="4" width="17.875" style="10" customWidth="1"/>
    <col min="5" max="5" width="12.625" style="10" customWidth="1"/>
    <col min="6" max="16384" width="8.875" style="10" customWidth="1"/>
  </cols>
  <sheetData>
    <row r="1" spans="1:3" s="11" customFormat="1" ht="33.75" customHeight="1">
      <c r="A1" s="648" t="s">
        <v>215</v>
      </c>
      <c r="B1" s="648"/>
      <c r="C1" s="648"/>
    </row>
    <row r="3" spans="3:5" ht="15.75">
      <c r="C3" s="21" t="s">
        <v>856</v>
      </c>
      <c r="D3" s="19"/>
      <c r="E3" s="19"/>
    </row>
    <row r="4" spans="1:5" ht="15.75">
      <c r="A4" s="13" t="s">
        <v>147</v>
      </c>
      <c r="B4" s="15" t="s">
        <v>243</v>
      </c>
      <c r="C4" s="13" t="s">
        <v>245</v>
      </c>
      <c r="D4" s="9"/>
      <c r="E4" s="9"/>
    </row>
    <row r="5" spans="1:5" ht="15.75">
      <c r="A5" s="17"/>
      <c r="B5" s="8" t="s">
        <v>156</v>
      </c>
      <c r="C5" s="16" t="s">
        <v>7</v>
      </c>
      <c r="D5" s="25"/>
      <c r="E5" s="9"/>
    </row>
    <row r="6" spans="1:5" ht="31.5">
      <c r="A6" s="554" t="s">
        <v>681</v>
      </c>
      <c r="B6" s="9" t="s">
        <v>257</v>
      </c>
      <c r="C6" s="5">
        <v>482</v>
      </c>
      <c r="D6" s="9"/>
      <c r="E6" s="19"/>
    </row>
    <row r="7" spans="1:5" ht="31.5">
      <c r="A7" s="564" t="s">
        <v>680</v>
      </c>
      <c r="B7" s="626" t="s">
        <v>257</v>
      </c>
      <c r="C7" s="627">
        <v>440</v>
      </c>
      <c r="D7" s="20"/>
      <c r="E7" s="20"/>
    </row>
    <row r="8" spans="1:5" ht="15.75">
      <c r="A8" s="3" t="s">
        <v>270</v>
      </c>
      <c r="B8" s="9" t="s">
        <v>209</v>
      </c>
      <c r="C8" s="51"/>
      <c r="D8" s="20"/>
      <c r="E8" s="20"/>
    </row>
    <row r="9" spans="1:5" ht="15.75">
      <c r="A9" s="3" t="s">
        <v>255</v>
      </c>
      <c r="B9" s="9"/>
      <c r="C9" s="51" t="s">
        <v>15</v>
      </c>
      <c r="D9" s="20"/>
      <c r="E9" s="20"/>
    </row>
    <row r="10" spans="1:5" ht="15.75">
      <c r="A10" s="3" t="s">
        <v>276</v>
      </c>
      <c r="B10" s="9"/>
      <c r="C10" s="51">
        <v>16</v>
      </c>
      <c r="D10" s="20"/>
      <c r="E10" s="20"/>
    </row>
    <row r="11" spans="1:5" ht="15.75">
      <c r="A11" s="3" t="s">
        <v>256</v>
      </c>
      <c r="B11" s="9"/>
      <c r="C11" s="51">
        <v>24</v>
      </c>
      <c r="D11" s="20"/>
      <c r="E11" s="20"/>
    </row>
    <row r="12" spans="1:5" ht="15.75">
      <c r="A12" s="3" t="s">
        <v>691</v>
      </c>
      <c r="B12" s="9"/>
      <c r="C12" s="51"/>
      <c r="D12" s="20"/>
      <c r="E12" s="20"/>
    </row>
    <row r="13" spans="1:5" ht="31.5">
      <c r="A13" s="436" t="s">
        <v>692</v>
      </c>
      <c r="B13" s="9" t="s">
        <v>262</v>
      </c>
      <c r="C13" s="70">
        <v>3102</v>
      </c>
      <c r="D13" s="20"/>
      <c r="E13" s="20"/>
    </row>
    <row r="14" spans="1:5" ht="15.75">
      <c r="A14" s="3" t="s">
        <v>693</v>
      </c>
      <c r="B14" s="9" t="s">
        <v>262</v>
      </c>
      <c r="C14" s="70">
        <v>5300</v>
      </c>
      <c r="D14" s="20"/>
      <c r="E14" s="20"/>
    </row>
    <row r="15" spans="1:5" ht="15.75">
      <c r="A15" s="3" t="s">
        <v>694</v>
      </c>
      <c r="B15" s="9" t="s">
        <v>262</v>
      </c>
      <c r="C15" s="70">
        <v>805</v>
      </c>
      <c r="D15" s="20"/>
      <c r="E15" s="20"/>
    </row>
    <row r="16" spans="1:5" ht="31.5">
      <c r="A16" s="436" t="s">
        <v>739</v>
      </c>
      <c r="B16" s="9" t="s">
        <v>257</v>
      </c>
      <c r="C16" s="70">
        <v>9.5</v>
      </c>
      <c r="D16" s="20"/>
      <c r="E16" s="20"/>
    </row>
    <row r="17" spans="1:5" ht="15.75">
      <c r="A17" s="52" t="s">
        <v>695</v>
      </c>
      <c r="B17" s="50" t="s">
        <v>216</v>
      </c>
      <c r="C17" s="70">
        <v>398</v>
      </c>
      <c r="D17" s="20"/>
      <c r="E17" s="20"/>
    </row>
    <row r="18" spans="1:5" ht="15.75">
      <c r="A18" s="52" t="s">
        <v>696</v>
      </c>
      <c r="B18" s="50" t="s">
        <v>216</v>
      </c>
      <c r="C18" s="70">
        <v>583</v>
      </c>
      <c r="D18" s="20"/>
      <c r="E18" s="20"/>
    </row>
    <row r="19" spans="1:5" ht="15.75">
      <c r="A19" s="52" t="s">
        <v>697</v>
      </c>
      <c r="B19" s="50" t="s">
        <v>216</v>
      </c>
      <c r="C19" s="70">
        <v>500</v>
      </c>
      <c r="D19" s="20"/>
      <c r="E19" s="20"/>
    </row>
    <row r="20" spans="1:5" ht="15.75">
      <c r="A20" s="52" t="s">
        <v>698</v>
      </c>
      <c r="B20" s="50" t="s">
        <v>216</v>
      </c>
      <c r="C20" s="70">
        <v>704</v>
      </c>
      <c r="D20" s="20"/>
      <c r="E20" s="20"/>
    </row>
    <row r="21" spans="1:5" ht="15.75">
      <c r="A21" s="52" t="s">
        <v>699</v>
      </c>
      <c r="B21" s="50" t="s">
        <v>216</v>
      </c>
      <c r="C21" s="70">
        <v>772</v>
      </c>
      <c r="D21" s="20"/>
      <c r="E21" s="20"/>
    </row>
    <row r="22" spans="1:5" ht="31.5">
      <c r="A22" s="575" t="s">
        <v>738</v>
      </c>
      <c r="B22" s="250" t="s">
        <v>216</v>
      </c>
      <c r="C22" s="107">
        <v>542</v>
      </c>
      <c r="D22" s="20"/>
      <c r="E22" s="20"/>
    </row>
    <row r="23" spans="1:5" ht="15.75">
      <c r="A23" s="11" t="s">
        <v>100</v>
      </c>
      <c r="D23" s="19"/>
      <c r="E23" s="19"/>
    </row>
    <row r="24" spans="1:3" ht="33.75" customHeight="1">
      <c r="A24" s="640" t="s">
        <v>727</v>
      </c>
      <c r="B24" s="640"/>
      <c r="C24" s="640"/>
    </row>
    <row r="25" spans="1:3" ht="45.75" customHeight="1">
      <c r="A25" s="640" t="s">
        <v>728</v>
      </c>
      <c r="B25" s="640"/>
      <c r="C25" s="640"/>
    </row>
    <row r="26" spans="1:3" ht="46.5" customHeight="1">
      <c r="A26" s="640" t="s">
        <v>682</v>
      </c>
      <c r="B26" s="640"/>
      <c r="C26" s="640"/>
    </row>
    <row r="27" spans="1:3" ht="48" customHeight="1">
      <c r="A27" s="640" t="s">
        <v>683</v>
      </c>
      <c r="B27" s="640"/>
      <c r="C27" s="640"/>
    </row>
    <row r="28" spans="1:3" ht="48" customHeight="1">
      <c r="A28" s="640" t="s">
        <v>726</v>
      </c>
      <c r="B28" s="640"/>
      <c r="C28" s="640"/>
    </row>
  </sheetData>
  <sheetProtection/>
  <mergeCells count="6">
    <mergeCell ref="A24:C24"/>
    <mergeCell ref="A25:C25"/>
    <mergeCell ref="A26:C26"/>
    <mergeCell ref="A27:C27"/>
    <mergeCell ref="A28:C28"/>
    <mergeCell ref="A1:C1"/>
  </mergeCells>
  <printOptions/>
  <pageMargins left="0.7086614173228347" right="0.03937007874015748" top="0.5905511811023623" bottom="0.1968503937007874" header="0.2362204724409449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>ASU</dc:creator>
  <cp:keywords/>
  <dc:description/>
  <cp:lastModifiedBy>user</cp:lastModifiedBy>
  <cp:lastPrinted>2020-05-13T07:52:10Z</cp:lastPrinted>
  <dcterms:created xsi:type="dcterms:W3CDTF">2004-01-27T07:16:46Z</dcterms:created>
  <dcterms:modified xsi:type="dcterms:W3CDTF">2020-08-31T09:36:07Z</dcterms:modified>
  <cp:category/>
  <cp:version/>
  <cp:contentType/>
  <cp:contentStatus/>
</cp:coreProperties>
</file>