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040" windowWidth="12120" windowHeight="8640" tabRatio="596" firstSheet="2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год 2016" sheetId="13" r:id="rId13"/>
  </sheets>
  <definedNames>
    <definedName name="_xlnm.Print_Area" localSheetId="7">'август'!$A$1:$H$32</definedName>
  </definedNames>
  <calcPr fullCalcOnLoad="1"/>
</workbook>
</file>

<file path=xl/sharedStrings.xml><?xml version="1.0" encoding="utf-8"?>
<sst xmlns="http://schemas.openxmlformats.org/spreadsheetml/2006/main" count="726" uniqueCount="79">
  <si>
    <t>Всего</t>
  </si>
  <si>
    <t>ВН</t>
  </si>
  <si>
    <t>СН 1</t>
  </si>
  <si>
    <t>СН 2</t>
  </si>
  <si>
    <t>НН</t>
  </si>
  <si>
    <t>Показатели</t>
  </si>
  <si>
    <t>Ед. измер.</t>
  </si>
  <si>
    <t>2.1</t>
  </si>
  <si>
    <t>2.1.1</t>
  </si>
  <si>
    <t>Потребителям - юридическим лицам</t>
  </si>
  <si>
    <t>2.1.2</t>
  </si>
  <si>
    <t>2.2</t>
  </si>
  <si>
    <t>3</t>
  </si>
  <si>
    <t>кВт.ч</t>
  </si>
  <si>
    <t>%</t>
  </si>
  <si>
    <t xml:space="preserve">Гражданам - потребителям и приравненным к ним категориям потребителей </t>
  </si>
  <si>
    <t>№ п/п</t>
  </si>
  <si>
    <t xml:space="preserve"> </t>
  </si>
  <si>
    <t>Сводная ведомость по передаче электроэнергии</t>
  </si>
  <si>
    <t>М.П.</t>
  </si>
  <si>
    <t>-</t>
  </si>
  <si>
    <r>
      <t xml:space="preserve">Полезный отпуск всего: 
</t>
    </r>
    <r>
      <rPr>
        <sz val="10"/>
        <rFont val="Times New Roman"/>
        <family val="1"/>
      </rPr>
      <t>(п.2.1 + п.2.2)</t>
    </r>
  </si>
  <si>
    <t>_________________________ /_____________/</t>
  </si>
  <si>
    <t>в том числе потери в сетях факт:</t>
  </si>
  <si>
    <t>Главный инженер</t>
  </si>
  <si>
    <t>Главный энергетик-начальник энергохозяйства</t>
  </si>
  <si>
    <t>Отпущено в сеть 
ОАО ММРП</t>
  </si>
  <si>
    <t>Собственное потребление 
ОАО ММРП</t>
  </si>
  <si>
    <t>2.1.1.1</t>
  </si>
  <si>
    <t>_________________________________С.А.Шаповалов</t>
  </si>
  <si>
    <t>в том числе передача смежным ТСО (в/ч 31326     " Оборонэнергосбыт")</t>
  </si>
  <si>
    <r>
      <t xml:space="preserve">Потребителям 
ГП
</t>
    </r>
    <r>
      <rPr>
        <sz val="10"/>
        <rFont val="Times New Roman"/>
        <family val="1"/>
      </rPr>
      <t>(п.2.1.1 + п.2.1.2),</t>
    </r>
    <r>
      <rPr>
        <b/>
        <sz val="10"/>
        <rFont val="Times New Roman"/>
        <family val="1"/>
      </rPr>
      <t xml:space="preserve"> в том числе:</t>
    </r>
  </si>
  <si>
    <t xml:space="preserve">                                                                                                         Сводная ведомость по передаче электроэнергии</t>
  </si>
  <si>
    <t>в том числе передача смежным ТСО (в/ч 77360-К    "Оборонэнергосбыт")</t>
  </si>
  <si>
    <t>в том числе передача смежным ТСО   (в/ч 31326     " Оборонэнерго")</t>
  </si>
  <si>
    <t>Наименование ГП/: ОАО "КолАтомЭнергоСбыт""</t>
  </si>
  <si>
    <t>Представитель ПАО "МРСК Северо-Запада":</t>
  </si>
  <si>
    <t>Представитель АО "Мурманский морской рыбный порт"</t>
  </si>
  <si>
    <t xml:space="preserve">Представитель ГП : филиал  "КолАтомЭнергоСбыт" </t>
  </si>
  <si>
    <t>по сетям АО "Мурманский морской рыбный порт"</t>
  </si>
  <si>
    <t>Наименование сетевой организации: АО "Мурманский морской рыбный порт"</t>
  </si>
  <si>
    <t>Наименование ГП/: филиал "КолАтомЭнергоСбыт""</t>
  </si>
  <si>
    <t xml:space="preserve">                                                                                                           по сетям АО "Мурманский морской рыбный порт"</t>
  </si>
  <si>
    <t>Собственное потребление 
АО ММРП</t>
  </si>
  <si>
    <t>Наименование ГП/: АО "КолАтомЭнергоСбыт""</t>
  </si>
  <si>
    <t>______________________/О. В. Заец/</t>
  </si>
  <si>
    <t>Отпущено в сеть 
АО ММРП</t>
  </si>
  <si>
    <t>______________________/О.В.Заец/</t>
  </si>
  <si>
    <t>за  январь 2017 г.</t>
  </si>
  <si>
    <t>за год 2017 г.</t>
  </si>
  <si>
    <t>за декабрь 2017 г.</t>
  </si>
  <si>
    <t>за ноябрь 2017 г.</t>
  </si>
  <si>
    <t>за октябрь 2017 г.</t>
  </si>
  <si>
    <t>за июль 2017 г.</t>
  </si>
  <si>
    <t>за июнь 2017 г.</t>
  </si>
  <si>
    <t>за май 2017 г.</t>
  </si>
  <si>
    <t>за апрель 2017 г.</t>
  </si>
  <si>
    <t>за март 2017 г.</t>
  </si>
  <si>
    <t>за  февраль 2017 г.</t>
  </si>
  <si>
    <t>Наименование ГП/: ОАО "КолАтомЭнергоСбыт"</t>
  </si>
  <si>
    <t>______________________/И.И.Поляков/</t>
  </si>
  <si>
    <t>Заместитель главного инженера</t>
  </si>
  <si>
    <t>2.3</t>
  </si>
  <si>
    <t>Отпущено в сеть ССО</t>
  </si>
  <si>
    <r>
      <t xml:space="preserve">Полезный отпуск всего: 
</t>
    </r>
    <r>
      <rPr>
        <sz val="11"/>
        <rFont val="Times New Roman"/>
        <family val="1"/>
      </rPr>
      <t>(п.2.1 + п.2.2)</t>
    </r>
  </si>
  <si>
    <r>
      <t xml:space="preserve">Потребителям 
ГП
</t>
    </r>
    <r>
      <rPr>
        <sz val="11"/>
        <rFont val="Times New Roman"/>
        <family val="1"/>
      </rPr>
      <t>(п.2.1.1 + п.2.1.2),</t>
    </r>
    <r>
      <rPr>
        <b/>
        <sz val="11"/>
        <rFont val="Times New Roman"/>
        <family val="1"/>
      </rPr>
      <t xml:space="preserve"> в том числе:</t>
    </r>
  </si>
  <si>
    <t>Отпущено в сеть 
АО "ММРП"</t>
  </si>
  <si>
    <t>Собственное потребление 
АО "ММРП"</t>
  </si>
  <si>
    <t>Наименование ГП/: АО "АтомЭнергоСбыт" филиал "КолАтомЭнергоСбыт"</t>
  </si>
  <si>
    <t xml:space="preserve">Представитель ГП: филиал  "КолАтомЭнергоСбыт" </t>
  </si>
  <si>
    <t>Начальника энергохозяйства</t>
  </si>
  <si>
    <t>_________________________________С.Н.Лычагов</t>
  </si>
  <si>
    <t>Начальник энергохозяйства</t>
  </si>
  <si>
    <t>за Август 2017г.</t>
  </si>
  <si>
    <t>общий отпуск в сеть ММРП</t>
  </si>
  <si>
    <t>итого из 4 Р</t>
  </si>
  <si>
    <t>Проверочные формулы не для печати</t>
  </si>
  <si>
    <t>________________/О. В. Заец/</t>
  </si>
  <si>
    <t>за Сентябрь 2017г.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</si>
</sst>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  <numFmt numFmtId="174" formatCode="#,##0.0_ ;[Red]\-#,##0.0\ "/>
    <numFmt numFmtId="175" formatCode="#,##0.00_ ;[Red]\-#,##0.00\ 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</numFmts>
  <fonts count="52">
    <font>
      <sz val="10"/>
      <name val="Arial Cyr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52" applyNumberFormat="1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6" fillId="0" borderId="0" xfId="0" applyFont="1" applyBorder="1" applyAlignment="1">
      <alignment/>
    </xf>
    <xf numFmtId="0" fontId="3" fillId="0" borderId="0" xfId="52" applyNumberFormat="1" applyFont="1" applyBorder="1" applyAlignment="1">
      <alignment/>
      <protection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52" applyNumberFormat="1" applyFont="1" applyBorder="1" applyAlignment="1">
      <alignment/>
      <protection/>
    </xf>
    <xf numFmtId="0" fontId="11" fillId="0" borderId="0" xfId="52" applyFont="1" applyBorder="1" applyAlignment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right"/>
      <protection/>
    </xf>
    <xf numFmtId="0" fontId="11" fillId="0" borderId="0" xfId="52" applyFont="1" applyBorder="1" applyAlignment="1">
      <alignment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6" fontId="3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3" fontId="11" fillId="0" borderId="15" xfId="0" applyNumberFormat="1" applyFont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3" fontId="9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49" fillId="0" borderId="0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 vertical="center" wrapText="1"/>
    </xf>
    <xf numFmtId="3" fontId="11" fillId="4" borderId="13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2" fontId="11" fillId="4" borderId="20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vertical="center"/>
    </xf>
    <xf numFmtId="3" fontId="11" fillId="4" borderId="29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indent="1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left"/>
      <protection/>
    </xf>
    <xf numFmtId="0" fontId="2" fillId="0" borderId="0" xfId="52" applyNumberFormat="1" applyFont="1" applyBorder="1" applyAlignment="1">
      <alignment horizontal="left"/>
      <protection/>
    </xf>
    <xf numFmtId="49" fontId="5" fillId="0" borderId="1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m_control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.00390625" style="0" customWidth="1"/>
    <col min="2" max="2" width="18.375" style="0" customWidth="1"/>
    <col min="4" max="4" width="10.375" style="0" customWidth="1"/>
    <col min="5" max="5" width="11.125" style="0" customWidth="1"/>
    <col min="7" max="7" width="10.375" style="0" customWidth="1"/>
  </cols>
  <sheetData>
    <row r="1" spans="1:8" ht="14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14.25">
      <c r="A2" s="154" t="s">
        <v>39</v>
      </c>
      <c r="B2" s="154"/>
      <c r="C2" s="154"/>
      <c r="D2" s="154"/>
      <c r="E2" s="154"/>
      <c r="F2" s="154"/>
      <c r="G2" s="154"/>
      <c r="H2" s="154"/>
    </row>
    <row r="3" spans="1:8" ht="14.25">
      <c r="A3" s="155" t="s">
        <v>48</v>
      </c>
      <c r="B3" s="155"/>
      <c r="C3" s="155"/>
      <c r="D3" s="155"/>
      <c r="E3" s="155"/>
      <c r="F3" s="155"/>
      <c r="G3" s="155"/>
      <c r="H3" s="15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5.75">
      <c r="A6" s="157" t="s">
        <v>59</v>
      </c>
      <c r="B6" s="157"/>
      <c r="C6" s="157"/>
      <c r="D6" s="157"/>
      <c r="E6" s="157"/>
      <c r="F6" s="157"/>
      <c r="G6" s="157"/>
      <c r="H6" s="15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46</v>
      </c>
      <c r="C10" s="22" t="s">
        <v>13</v>
      </c>
      <c r="D10" s="23">
        <f>E10+F10</f>
        <v>6293117</v>
      </c>
      <c r="E10" s="23">
        <v>6050220</v>
      </c>
      <c r="F10" s="23">
        <v>242897</v>
      </c>
      <c r="G10" s="23">
        <v>0</v>
      </c>
      <c r="H10" s="24">
        <v>0</v>
      </c>
    </row>
    <row r="11" spans="1:10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6293117</v>
      </c>
      <c r="E11" s="26">
        <v>2533665</v>
      </c>
      <c r="F11" s="26">
        <v>82349</v>
      </c>
      <c r="G11" s="26">
        <v>3493403</v>
      </c>
      <c r="H11" s="26">
        <v>183700</v>
      </c>
      <c r="J11" s="87"/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3677103</v>
      </c>
      <c r="E12" s="26">
        <f>E13+E15</f>
        <v>0</v>
      </c>
      <c r="F12" s="26">
        <f>F13+F15</f>
        <v>0</v>
      </c>
      <c r="G12" s="26">
        <f>G11</f>
        <v>3493403</v>
      </c>
      <c r="H12" s="26">
        <f>H11</f>
        <v>183700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3657214</v>
      </c>
      <c r="E13" s="26">
        <v>0</v>
      </c>
      <c r="F13" s="26">
        <v>0</v>
      </c>
      <c r="G13" s="28">
        <f>G12</f>
        <v>3493403</v>
      </c>
      <c r="H13" s="29">
        <v>163811</v>
      </c>
    </row>
    <row r="14" spans="1:8" ht="78.75" customHeight="1">
      <c r="A14" s="60" t="s">
        <v>28</v>
      </c>
      <c r="B14" s="61" t="s">
        <v>30</v>
      </c>
      <c r="C14" s="59" t="s">
        <v>13</v>
      </c>
      <c r="D14" s="26">
        <f t="shared" si="0"/>
        <v>9886</v>
      </c>
      <c r="E14" s="62"/>
      <c r="F14" s="62"/>
      <c r="G14" s="63"/>
      <c r="H14" s="32">
        <v>9886</v>
      </c>
    </row>
    <row r="15" spans="1:8" ht="75" customHeight="1">
      <c r="A15" s="13" t="s">
        <v>10</v>
      </c>
      <c r="B15" s="3" t="s">
        <v>15</v>
      </c>
      <c r="C15" s="25" t="s">
        <v>13</v>
      </c>
      <c r="D15" s="26">
        <f t="shared" si="0"/>
        <v>19889</v>
      </c>
      <c r="E15" s="30">
        <v>0</v>
      </c>
      <c r="F15" s="30">
        <v>0</v>
      </c>
      <c r="G15" s="31">
        <v>0</v>
      </c>
      <c r="H15" s="32">
        <v>19889</v>
      </c>
    </row>
    <row r="16" spans="1:8" ht="42.75" customHeight="1">
      <c r="A16" s="12" t="s">
        <v>11</v>
      </c>
      <c r="B16" s="5" t="s">
        <v>43</v>
      </c>
      <c r="C16" s="25" t="s">
        <v>13</v>
      </c>
      <c r="D16" s="26">
        <f t="shared" si="0"/>
        <v>2616014</v>
      </c>
      <c r="E16" s="26">
        <f>E11</f>
        <v>2533665</v>
      </c>
      <c r="F16" s="26">
        <f>F11</f>
        <v>82349</v>
      </c>
      <c r="G16" s="26">
        <v>0</v>
      </c>
      <c r="H16" s="27">
        <v>0</v>
      </c>
    </row>
    <row r="17" spans="1:8" ht="24.75" customHeight="1">
      <c r="A17" s="158" t="s">
        <v>12</v>
      </c>
      <c r="B17" s="160" t="s">
        <v>23</v>
      </c>
      <c r="C17" s="33" t="s">
        <v>13</v>
      </c>
      <c r="D17" s="34">
        <v>182181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24.75" customHeight="1" thickBot="1">
      <c r="A18" s="159"/>
      <c r="B18" s="161"/>
      <c r="C18" s="37" t="s">
        <v>14</v>
      </c>
      <c r="D18" s="85">
        <f>D17/D10*100</f>
        <v>2.8949247249018253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">
      <c r="A19" s="75"/>
      <c r="B19" s="76"/>
      <c r="C19" s="77"/>
      <c r="D19" s="78"/>
      <c r="E19" s="79"/>
      <c r="F19" s="79"/>
      <c r="G19" s="79"/>
      <c r="H19" s="79"/>
    </row>
    <row r="20" spans="1:8" ht="15.75">
      <c r="A20" s="41" t="s">
        <v>37</v>
      </c>
      <c r="B20" s="41"/>
      <c r="C20" s="40"/>
      <c r="D20" s="42"/>
      <c r="E20" s="19"/>
      <c r="F20" s="19"/>
      <c r="G20" s="19"/>
      <c r="H20" s="18"/>
    </row>
    <row r="21" spans="1:8" ht="15.75">
      <c r="A21" s="65" t="s">
        <v>24</v>
      </c>
      <c r="B21" s="65"/>
      <c r="C21" s="40"/>
      <c r="D21" s="43"/>
      <c r="E21" s="19"/>
      <c r="F21" s="19"/>
      <c r="G21" s="19"/>
      <c r="H21" s="40" t="s">
        <v>47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2.75">
      <c r="A23" s="16"/>
      <c r="B23" s="16"/>
      <c r="C23" s="18"/>
      <c r="D23" s="19"/>
      <c r="E23" s="19"/>
      <c r="F23" s="19"/>
      <c r="G23" s="19"/>
      <c r="H23" s="19"/>
    </row>
    <row r="24" spans="1:8" ht="15" customHeight="1">
      <c r="A24" s="153" t="s">
        <v>36</v>
      </c>
      <c r="B24" s="153"/>
      <c r="C24" s="153"/>
      <c r="D24" s="153"/>
      <c r="E24" s="21"/>
      <c r="F24" s="21"/>
      <c r="G24" s="21"/>
      <c r="H24" s="18" t="s">
        <v>22</v>
      </c>
    </row>
    <row r="25" spans="1:8" ht="12.75" customHeight="1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2.75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153" t="s">
        <v>38</v>
      </c>
      <c r="B27" s="153"/>
      <c r="C27" s="153"/>
      <c r="D27" s="15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154" t="s">
        <v>18</v>
      </c>
      <c r="B1" s="154"/>
      <c r="C1" s="154"/>
      <c r="D1" s="154"/>
      <c r="E1" s="154"/>
      <c r="F1" s="154"/>
      <c r="G1" s="154"/>
      <c r="H1" s="154"/>
      <c r="I1" s="44"/>
    </row>
    <row r="2" spans="1:9" ht="14.25">
      <c r="A2" s="154" t="s">
        <v>39</v>
      </c>
      <c r="B2" s="154"/>
      <c r="C2" s="154"/>
      <c r="D2" s="154"/>
      <c r="E2" s="154"/>
      <c r="F2" s="154"/>
      <c r="G2" s="154"/>
      <c r="H2" s="154"/>
      <c r="I2" s="44"/>
    </row>
    <row r="3" spans="1:9" ht="14.25">
      <c r="A3" s="155" t="s">
        <v>52</v>
      </c>
      <c r="B3" s="155"/>
      <c r="C3" s="155"/>
      <c r="D3" s="155"/>
      <c r="E3" s="155"/>
      <c r="F3" s="155"/>
      <c r="G3" s="155"/>
      <c r="H3" s="15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56" t="s">
        <v>40</v>
      </c>
      <c r="B5" s="156"/>
      <c r="C5" s="156"/>
      <c r="D5" s="156"/>
      <c r="E5" s="156"/>
      <c r="F5" s="156"/>
      <c r="G5" s="156"/>
      <c r="H5" s="156"/>
      <c r="I5" s="44"/>
    </row>
    <row r="6" spans="1:9" ht="15.75">
      <c r="A6" s="157" t="s">
        <v>44</v>
      </c>
      <c r="B6" s="157"/>
      <c r="C6" s="157"/>
      <c r="D6" s="157"/>
      <c r="E6" s="157"/>
      <c r="F6" s="157"/>
      <c r="G6" s="157"/>
      <c r="H6" s="15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  <c r="I8" s="44"/>
    </row>
    <row r="9" spans="1:9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  <c r="I9" s="44"/>
    </row>
    <row r="10" spans="1:9" ht="25.5">
      <c r="A10" s="14">
        <v>1</v>
      </c>
      <c r="B10" s="15" t="s">
        <v>46</v>
      </c>
      <c r="C10" s="22" t="s">
        <v>13</v>
      </c>
      <c r="D10" s="23">
        <f>E10+F10</f>
        <v>4627644</v>
      </c>
      <c r="E10" s="23">
        <v>4489949</v>
      </c>
      <c r="F10" s="23">
        <v>137695</v>
      </c>
      <c r="G10" s="23">
        <v>0</v>
      </c>
      <c r="H10" s="24">
        <v>0</v>
      </c>
      <c r="I10" s="44"/>
    </row>
    <row r="11" spans="1:9" ht="38.25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4627644</v>
      </c>
      <c r="E11" s="26">
        <v>1575985</v>
      </c>
      <c r="F11" s="26">
        <v>38630</v>
      </c>
      <c r="G11" s="26">
        <v>2863460</v>
      </c>
      <c r="H11" s="26">
        <v>149569</v>
      </c>
      <c r="I11" s="44"/>
    </row>
    <row r="12" spans="1:9" ht="51">
      <c r="A12" s="12" t="s">
        <v>7</v>
      </c>
      <c r="B12" s="5" t="s">
        <v>31</v>
      </c>
      <c r="C12" s="25" t="s">
        <v>13</v>
      </c>
      <c r="D12" s="26">
        <f t="shared" si="0"/>
        <v>3013029</v>
      </c>
      <c r="E12" s="26">
        <f>E13+E15</f>
        <v>0</v>
      </c>
      <c r="F12" s="26">
        <f>F13+F15</f>
        <v>0</v>
      </c>
      <c r="G12" s="26">
        <v>2863460</v>
      </c>
      <c r="H12" s="26">
        <v>149569</v>
      </c>
      <c r="I12" s="44"/>
    </row>
    <row r="13" spans="1:9" ht="25.5">
      <c r="A13" s="13" t="s">
        <v>8</v>
      </c>
      <c r="B13" s="6" t="s">
        <v>9</v>
      </c>
      <c r="C13" s="25" t="s">
        <v>13</v>
      </c>
      <c r="D13" s="26">
        <f t="shared" si="0"/>
        <v>3000671</v>
      </c>
      <c r="E13" s="26">
        <v>0</v>
      </c>
      <c r="F13" s="26">
        <v>0</v>
      </c>
      <c r="G13" s="28">
        <v>2863460</v>
      </c>
      <c r="H13" s="29">
        <v>137211</v>
      </c>
      <c r="I13" s="44"/>
    </row>
    <row r="14" spans="1:9" ht="90">
      <c r="A14" s="60" t="s">
        <v>28</v>
      </c>
      <c r="B14" s="61" t="s">
        <v>30</v>
      </c>
      <c r="C14" s="59" t="s">
        <v>13</v>
      </c>
      <c r="D14" s="26">
        <f t="shared" si="0"/>
        <v>6657</v>
      </c>
      <c r="E14" s="62"/>
      <c r="F14" s="62"/>
      <c r="G14" s="63"/>
      <c r="H14" s="64">
        <v>6657</v>
      </c>
      <c r="I14" s="44"/>
    </row>
    <row r="15" spans="1:9" ht="63.75">
      <c r="A15" s="13" t="s">
        <v>10</v>
      </c>
      <c r="B15" s="3" t="s">
        <v>15</v>
      </c>
      <c r="C15" s="25" t="s">
        <v>13</v>
      </c>
      <c r="D15" s="26">
        <f t="shared" si="0"/>
        <v>12358</v>
      </c>
      <c r="E15" s="30">
        <v>0</v>
      </c>
      <c r="F15" s="30">
        <v>0</v>
      </c>
      <c r="G15" s="31">
        <v>0</v>
      </c>
      <c r="H15" s="32">
        <v>12358</v>
      </c>
      <c r="I15" s="44"/>
    </row>
    <row r="16" spans="1:10" ht="39.75" customHeight="1">
      <c r="A16" s="12" t="s">
        <v>11</v>
      </c>
      <c r="B16" s="5" t="s">
        <v>43</v>
      </c>
      <c r="C16" s="25" t="s">
        <v>13</v>
      </c>
      <c r="D16" s="26">
        <f t="shared" si="0"/>
        <v>1614615</v>
      </c>
      <c r="E16" s="26">
        <v>1575985</v>
      </c>
      <c r="F16" s="26">
        <v>38630</v>
      </c>
      <c r="G16" s="26">
        <v>0</v>
      </c>
      <c r="H16" s="27">
        <v>0</v>
      </c>
      <c r="I16" s="70"/>
      <c r="J16" s="71"/>
    </row>
    <row r="17" spans="1:9" ht="29.25" customHeight="1">
      <c r="A17" s="158" t="s">
        <v>12</v>
      </c>
      <c r="B17" s="160" t="s">
        <v>23</v>
      </c>
      <c r="C17" s="33" t="s">
        <v>13</v>
      </c>
      <c r="D17" s="34">
        <v>47235</v>
      </c>
      <c r="E17" s="35" t="s">
        <v>20</v>
      </c>
      <c r="F17" s="35" t="s">
        <v>20</v>
      </c>
      <c r="G17" s="35" t="s">
        <v>20</v>
      </c>
      <c r="H17" s="36" t="s">
        <v>20</v>
      </c>
      <c r="I17" s="44"/>
    </row>
    <row r="18" spans="1:9" ht="16.5" thickBot="1">
      <c r="A18" s="159"/>
      <c r="B18" s="161"/>
      <c r="C18" s="37" t="s">
        <v>14</v>
      </c>
      <c r="D18" s="72">
        <f>D17/D10*100</f>
        <v>1.0207137800574115</v>
      </c>
      <c r="E18" s="38" t="s">
        <v>20</v>
      </c>
      <c r="F18" s="38" t="s">
        <v>20</v>
      </c>
      <c r="G18" s="38" t="s">
        <v>20</v>
      </c>
      <c r="H18" s="39" t="s">
        <v>20</v>
      </c>
      <c r="I18" s="44"/>
    </row>
    <row r="19" spans="1:9" ht="15">
      <c r="A19" s="75"/>
      <c r="B19" s="76"/>
      <c r="C19" s="77"/>
      <c r="D19" s="78"/>
      <c r="E19" s="79"/>
      <c r="F19" s="79"/>
      <c r="G19" s="79"/>
      <c r="H19" s="79"/>
      <c r="I19" s="44"/>
    </row>
    <row r="20" spans="1:9" ht="15">
      <c r="A20" s="75"/>
      <c r="B20" s="76"/>
      <c r="C20" s="77"/>
      <c r="D20" s="78"/>
      <c r="E20" s="79"/>
      <c r="F20" s="79"/>
      <c r="G20" s="79"/>
      <c r="H20" s="79"/>
      <c r="I20" s="44"/>
    </row>
    <row r="21" spans="1:9" ht="15.75">
      <c r="A21" s="41" t="s">
        <v>37</v>
      </c>
      <c r="B21" s="41"/>
      <c r="C21" s="40"/>
      <c r="D21" s="42"/>
      <c r="E21" s="19"/>
      <c r="F21" s="19"/>
      <c r="G21" s="19"/>
      <c r="H21" s="18"/>
      <c r="I21" s="44"/>
    </row>
    <row r="22" spans="1:9" ht="15.75">
      <c r="A22" s="41"/>
      <c r="B22" s="65" t="s">
        <v>24</v>
      </c>
      <c r="C22" s="40"/>
      <c r="D22" s="43"/>
      <c r="E22" s="19"/>
      <c r="F22" s="19"/>
      <c r="G22" s="19"/>
      <c r="H22" s="40" t="s">
        <v>47</v>
      </c>
      <c r="I22" s="44"/>
    </row>
    <row r="23" spans="1:9" ht="22.5" customHeight="1">
      <c r="A23" s="16"/>
      <c r="B23" s="16"/>
      <c r="C23" s="18"/>
      <c r="D23" s="19"/>
      <c r="E23" s="19"/>
      <c r="F23" s="19"/>
      <c r="G23" s="19"/>
      <c r="H23" s="19" t="s">
        <v>19</v>
      </c>
      <c r="I23" s="44"/>
    </row>
    <row r="24" spans="1:9" ht="14.25" customHeight="1">
      <c r="A24" s="16"/>
      <c r="B24" s="16"/>
      <c r="C24" s="18"/>
      <c r="D24" s="19"/>
      <c r="E24" s="19"/>
      <c r="F24" s="19"/>
      <c r="G24" s="19"/>
      <c r="H24" s="19"/>
      <c r="I24" s="44"/>
    </row>
    <row r="25" spans="1:9" ht="14.25" customHeight="1">
      <c r="A25" s="153" t="s">
        <v>36</v>
      </c>
      <c r="B25" s="153"/>
      <c r="C25" s="153"/>
      <c r="D25" s="153"/>
      <c r="E25" s="21"/>
      <c r="F25" s="21"/>
      <c r="G25" s="21"/>
      <c r="H25" s="18" t="s">
        <v>22</v>
      </c>
      <c r="I25" s="44"/>
    </row>
    <row r="26" spans="1:9" ht="21.75" customHeight="1">
      <c r="A26" s="20"/>
      <c r="B26" s="20"/>
      <c r="C26" s="20"/>
      <c r="D26" s="20"/>
      <c r="E26" s="21"/>
      <c r="F26" s="21"/>
      <c r="G26" s="21"/>
      <c r="H26" s="19" t="s">
        <v>19</v>
      </c>
      <c r="I26" s="44"/>
    </row>
    <row r="27" spans="1:9" ht="14.25">
      <c r="A27" s="20"/>
      <c r="B27" s="20"/>
      <c r="C27" s="21"/>
      <c r="D27" s="21"/>
      <c r="E27" s="21"/>
      <c r="F27" s="21"/>
      <c r="G27" s="21"/>
      <c r="H27" s="19"/>
      <c r="I27" s="44"/>
    </row>
    <row r="28" spans="1:9" ht="14.25" customHeight="1">
      <c r="A28" s="153" t="s">
        <v>38</v>
      </c>
      <c r="B28" s="153"/>
      <c r="C28" s="153"/>
      <c r="D28" s="153"/>
      <c r="E28" s="21"/>
      <c r="F28" s="21"/>
      <c r="G28" s="21"/>
      <c r="H28" s="18" t="s">
        <v>22</v>
      </c>
      <c r="I28" s="44"/>
    </row>
    <row r="29" spans="1:9" ht="14.25">
      <c r="A29" s="16"/>
      <c r="B29" s="16"/>
      <c r="C29" s="18"/>
      <c r="D29" s="19"/>
      <c r="E29" s="21"/>
      <c r="F29" s="21"/>
      <c r="G29" s="21"/>
      <c r="H29" s="19" t="s">
        <v>19</v>
      </c>
      <c r="I29" s="44"/>
    </row>
    <row r="30" spans="1:9" ht="14.25">
      <c r="A30" s="20"/>
      <c r="B30" s="20"/>
      <c r="C30" s="21"/>
      <c r="D30" s="21"/>
      <c r="E30" s="21"/>
      <c r="F30" s="21"/>
      <c r="G30" s="21"/>
      <c r="H30" s="19"/>
      <c r="I30" s="44"/>
    </row>
    <row r="31" spans="1:9" ht="15">
      <c r="A31" s="20"/>
      <c r="B31" s="20"/>
      <c r="C31" s="66" t="s">
        <v>25</v>
      </c>
      <c r="D31" s="67"/>
      <c r="E31" s="67"/>
      <c r="F31" s="68"/>
      <c r="G31" s="65"/>
      <c r="H31" s="65"/>
      <c r="I31" s="44"/>
    </row>
    <row r="32" spans="1:8" ht="15.75">
      <c r="A32" s="41"/>
      <c r="B32" s="16"/>
      <c r="C32" s="69" t="s">
        <v>29</v>
      </c>
      <c r="D32" s="69"/>
      <c r="E32" s="69"/>
      <c r="F32" s="69"/>
      <c r="G32" s="69"/>
      <c r="H32" s="69"/>
    </row>
    <row r="34" spans="1:8" ht="15.75">
      <c r="A34" s="41"/>
      <c r="B34" s="16"/>
      <c r="C34" s="69"/>
      <c r="D34" s="69"/>
      <c r="E34" s="69"/>
      <c r="F34" s="69"/>
      <c r="G34" s="69"/>
      <c r="H34" s="69"/>
    </row>
    <row r="35" spans="1:8" ht="12.75">
      <c r="A35" s="16"/>
      <c r="B35" s="16"/>
      <c r="C35" s="18"/>
      <c r="D35" s="19"/>
      <c r="E35" s="19"/>
      <c r="F35" s="19"/>
      <c r="G35" s="19"/>
      <c r="H35" s="19"/>
    </row>
    <row r="36" spans="1:8" ht="12.75">
      <c r="A36" s="16"/>
      <c r="B36" s="16"/>
      <c r="C36" s="16"/>
      <c r="D36" s="16"/>
      <c r="E36" s="16"/>
      <c r="F36" s="16"/>
      <c r="G36" s="16"/>
      <c r="H36" s="16"/>
    </row>
  </sheetData>
  <sheetProtection/>
  <mergeCells count="9">
    <mergeCell ref="A1:H1"/>
    <mergeCell ref="A2:H2"/>
    <mergeCell ref="A3:H3"/>
    <mergeCell ref="A5:H5"/>
    <mergeCell ref="A25:D25"/>
    <mergeCell ref="A28:D28"/>
    <mergeCell ref="A6:H6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A3" sqref="A3:H3"/>
    </sheetView>
  </sheetViews>
  <sheetFormatPr defaultColWidth="9.00390625" defaultRowHeight="12.75"/>
  <cols>
    <col min="2" max="2" width="21.375" style="0" customWidth="1"/>
    <col min="4" max="5" width="10.125" style="0" bestFit="1" customWidth="1"/>
    <col min="7" max="7" width="10.125" style="0" bestFit="1" customWidth="1"/>
  </cols>
  <sheetData>
    <row r="1" spans="1:8" ht="14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14.25">
      <c r="A2" s="154" t="s">
        <v>39</v>
      </c>
      <c r="B2" s="154"/>
      <c r="C2" s="154"/>
      <c r="D2" s="154"/>
      <c r="E2" s="154"/>
      <c r="F2" s="154"/>
      <c r="G2" s="154"/>
      <c r="H2" s="154"/>
    </row>
    <row r="3" spans="1:8" ht="14.25">
      <c r="A3" s="155" t="s">
        <v>51</v>
      </c>
      <c r="B3" s="155"/>
      <c r="C3" s="155"/>
      <c r="D3" s="155"/>
      <c r="E3" s="155"/>
      <c r="F3" s="155"/>
      <c r="G3" s="155"/>
      <c r="H3" s="15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5.75">
      <c r="A6" s="157" t="s">
        <v>35</v>
      </c>
      <c r="B6" s="157"/>
      <c r="C6" s="157"/>
      <c r="D6" s="157"/>
      <c r="E6" s="157"/>
      <c r="F6" s="157"/>
      <c r="G6" s="157"/>
      <c r="H6" s="15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46</v>
      </c>
      <c r="C10" s="22" t="s">
        <v>13</v>
      </c>
      <c r="D10" s="23">
        <f>E10+F10</f>
        <v>5663664</v>
      </c>
      <c r="E10" s="23">
        <v>5494519</v>
      </c>
      <c r="F10" s="23">
        <v>169145</v>
      </c>
      <c r="G10" s="23">
        <v>0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5663664</v>
      </c>
      <c r="E11" s="26">
        <v>2114505</v>
      </c>
      <c r="F11" s="26">
        <v>49674</v>
      </c>
      <c r="G11" s="26">
        <v>3304438</v>
      </c>
      <c r="H11" s="26">
        <v>195047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3499485</v>
      </c>
      <c r="E12" s="26">
        <f>E13+E15</f>
        <v>0</v>
      </c>
      <c r="F12" s="26">
        <f>F13+F15</f>
        <v>0</v>
      </c>
      <c r="G12" s="26">
        <v>3304438</v>
      </c>
      <c r="H12" s="26">
        <v>195047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3481913</v>
      </c>
      <c r="E13" s="26">
        <v>0</v>
      </c>
      <c r="F13" s="26">
        <v>0</v>
      </c>
      <c r="G13" s="28">
        <v>3304438</v>
      </c>
      <c r="H13" s="29">
        <v>177475</v>
      </c>
    </row>
    <row r="14" spans="1:8" ht="75" customHeight="1">
      <c r="A14" s="60" t="s">
        <v>28</v>
      </c>
      <c r="B14" s="61" t="s">
        <v>30</v>
      </c>
      <c r="C14" s="59" t="s">
        <v>13</v>
      </c>
      <c r="D14" s="26">
        <f t="shared" si="0"/>
        <v>5635</v>
      </c>
      <c r="E14" s="62"/>
      <c r="F14" s="62"/>
      <c r="G14" s="63"/>
      <c r="H14" s="64">
        <v>5635</v>
      </c>
    </row>
    <row r="15" spans="1:8" ht="48.75" customHeight="1">
      <c r="A15" s="13" t="s">
        <v>10</v>
      </c>
      <c r="B15" s="3" t="s">
        <v>15</v>
      </c>
      <c r="C15" s="25" t="s">
        <v>13</v>
      </c>
      <c r="D15" s="26">
        <f t="shared" si="0"/>
        <v>17572</v>
      </c>
      <c r="E15" s="30">
        <v>0</v>
      </c>
      <c r="F15" s="30">
        <v>0</v>
      </c>
      <c r="G15" s="31">
        <v>0</v>
      </c>
      <c r="H15" s="32">
        <v>17572</v>
      </c>
    </row>
    <row r="16" spans="1:8" ht="39.75" customHeight="1">
      <c r="A16" s="12" t="s">
        <v>11</v>
      </c>
      <c r="B16" s="5" t="s">
        <v>43</v>
      </c>
      <c r="C16" s="25" t="s">
        <v>13</v>
      </c>
      <c r="D16" s="26">
        <f t="shared" si="0"/>
        <v>2164179</v>
      </c>
      <c r="E16" s="26">
        <v>2114505</v>
      </c>
      <c r="F16" s="26">
        <v>49674</v>
      </c>
      <c r="G16" s="26">
        <v>0</v>
      </c>
      <c r="H16" s="27">
        <v>0</v>
      </c>
    </row>
    <row r="17" spans="1:8" ht="24.75" customHeight="1">
      <c r="A17" s="158" t="s">
        <v>12</v>
      </c>
      <c r="B17" s="160" t="s">
        <v>23</v>
      </c>
      <c r="C17" s="33" t="s">
        <v>13</v>
      </c>
      <c r="D17" s="34">
        <v>394485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16.5" thickBot="1">
      <c r="A18" s="159"/>
      <c r="B18" s="161"/>
      <c r="C18" s="37" t="s">
        <v>14</v>
      </c>
      <c r="D18" s="85">
        <f>D17/D10*100-0.01</f>
        <v>6.955190731653573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">
      <c r="A19" s="75"/>
      <c r="B19" s="76"/>
      <c r="C19" s="77"/>
      <c r="D19" s="78"/>
      <c r="E19" s="79"/>
      <c r="F19" s="79"/>
      <c r="G19" s="79"/>
      <c r="H19" s="79"/>
    </row>
    <row r="20" spans="1:8" ht="15.75">
      <c r="A20" s="41" t="s">
        <v>37</v>
      </c>
      <c r="B20" s="41"/>
      <c r="C20" s="40"/>
      <c r="D20" s="42"/>
      <c r="E20" s="19"/>
      <c r="F20" s="19"/>
      <c r="G20" s="19"/>
      <c r="H20" s="18"/>
    </row>
    <row r="21" spans="1:8" ht="15.75">
      <c r="A21" s="65" t="s">
        <v>24</v>
      </c>
      <c r="B21" s="65"/>
      <c r="C21" s="40"/>
      <c r="D21" s="43"/>
      <c r="E21" s="19"/>
      <c r="F21" s="19"/>
      <c r="G21" s="19"/>
      <c r="H21" s="40" t="s">
        <v>47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 customHeight="1">
      <c r="A24" s="153" t="s">
        <v>36</v>
      </c>
      <c r="B24" s="153"/>
      <c r="C24" s="153"/>
      <c r="D24" s="153"/>
      <c r="E24" s="21"/>
      <c r="F24" s="21"/>
      <c r="G24" s="21"/>
      <c r="H24" s="18" t="s">
        <v>22</v>
      </c>
    </row>
    <row r="25" spans="1:8" ht="12.75" customHeight="1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5" customHeight="1">
      <c r="A26" s="20"/>
      <c r="B26" s="20"/>
      <c r="C26" s="21"/>
      <c r="D26" s="21"/>
      <c r="E26" s="21"/>
      <c r="F26" s="21"/>
      <c r="G26" s="21"/>
      <c r="H26" s="19"/>
    </row>
    <row r="27" spans="1:8" ht="12.75">
      <c r="A27" s="153" t="s">
        <v>38</v>
      </c>
      <c r="B27" s="153"/>
      <c r="C27" s="153"/>
      <c r="D27" s="15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  <row r="33" spans="1:8" ht="12.75">
      <c r="A33" s="16"/>
      <c r="B33" s="16"/>
      <c r="C33" s="16"/>
      <c r="D33" s="16"/>
      <c r="E33" s="16"/>
      <c r="F33" s="16"/>
      <c r="G33" s="16"/>
      <c r="H33" s="16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6">
      <selection activeCell="A20" sqref="A20:H31"/>
    </sheetView>
  </sheetViews>
  <sheetFormatPr defaultColWidth="9.00390625" defaultRowHeight="12.75"/>
  <cols>
    <col min="2" max="2" width="21.375" style="0" customWidth="1"/>
    <col min="4" max="5" width="10.125" style="0" bestFit="1" customWidth="1"/>
    <col min="7" max="7" width="10.125" style="0" bestFit="1" customWidth="1"/>
  </cols>
  <sheetData>
    <row r="1" spans="1:8" ht="14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14.25">
      <c r="A2" s="154" t="s">
        <v>39</v>
      </c>
      <c r="B2" s="154"/>
      <c r="C2" s="154"/>
      <c r="D2" s="154"/>
      <c r="E2" s="154"/>
      <c r="F2" s="154"/>
      <c r="G2" s="154"/>
      <c r="H2" s="154"/>
    </row>
    <row r="3" spans="1:8" ht="14.25">
      <c r="A3" s="155" t="s">
        <v>50</v>
      </c>
      <c r="B3" s="155"/>
      <c r="C3" s="155"/>
      <c r="D3" s="155"/>
      <c r="E3" s="155"/>
      <c r="F3" s="155"/>
      <c r="G3" s="155"/>
      <c r="H3" s="15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5.75">
      <c r="A6" s="157" t="s">
        <v>35</v>
      </c>
      <c r="B6" s="157"/>
      <c r="C6" s="157"/>
      <c r="D6" s="157"/>
      <c r="E6" s="157"/>
      <c r="F6" s="157"/>
      <c r="G6" s="157"/>
      <c r="H6" s="15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46</v>
      </c>
      <c r="C10" s="22" t="s">
        <v>13</v>
      </c>
      <c r="D10" s="23">
        <f>E10+F10+G10</f>
        <v>6243722</v>
      </c>
      <c r="E10" s="23">
        <v>6030082</v>
      </c>
      <c r="F10" s="23">
        <v>173230</v>
      </c>
      <c r="G10" s="23">
        <v>40410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6243722</v>
      </c>
      <c r="E11" s="26">
        <v>2404298</v>
      </c>
      <c r="F11" s="26">
        <v>66436</v>
      </c>
      <c r="G11" s="26">
        <v>3586480</v>
      </c>
      <c r="H11" s="27">
        <v>186508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3760096</v>
      </c>
      <c r="E12" s="26">
        <f>E13+E15</f>
        <v>0</v>
      </c>
      <c r="F12" s="26">
        <f>F13+F15</f>
        <v>0</v>
      </c>
      <c r="G12" s="26">
        <v>3573588</v>
      </c>
      <c r="H12" s="27">
        <v>186508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3741736</v>
      </c>
      <c r="E13" s="26">
        <v>0</v>
      </c>
      <c r="F13" s="26">
        <v>0</v>
      </c>
      <c r="G13" s="28">
        <v>3573588</v>
      </c>
      <c r="H13" s="29">
        <v>168148</v>
      </c>
    </row>
    <row r="14" spans="1:8" ht="75" customHeight="1">
      <c r="A14" s="60" t="s">
        <v>28</v>
      </c>
      <c r="B14" s="61" t="s">
        <v>33</v>
      </c>
      <c r="C14" s="59" t="s">
        <v>13</v>
      </c>
      <c r="D14" s="26">
        <f t="shared" si="0"/>
        <v>8723</v>
      </c>
      <c r="E14" s="62"/>
      <c r="F14" s="62"/>
      <c r="G14" s="63"/>
      <c r="H14" s="64">
        <v>8723</v>
      </c>
    </row>
    <row r="15" spans="1:8" ht="48.75" customHeight="1">
      <c r="A15" s="13" t="s">
        <v>10</v>
      </c>
      <c r="B15" s="3" t="s">
        <v>15</v>
      </c>
      <c r="C15" s="25" t="s">
        <v>13</v>
      </c>
      <c r="D15" s="26">
        <f t="shared" si="0"/>
        <v>18360</v>
      </c>
      <c r="E15" s="30">
        <v>0</v>
      </c>
      <c r="F15" s="30">
        <v>0</v>
      </c>
      <c r="G15" s="31">
        <v>0</v>
      </c>
      <c r="H15" s="32">
        <v>18360</v>
      </c>
    </row>
    <row r="16" spans="1:8" ht="39.75" customHeight="1">
      <c r="A16" s="12" t="s">
        <v>11</v>
      </c>
      <c r="B16" s="5" t="s">
        <v>43</v>
      </c>
      <c r="C16" s="25" t="s">
        <v>13</v>
      </c>
      <c r="D16" s="26">
        <f t="shared" si="0"/>
        <v>2483626</v>
      </c>
      <c r="E16" s="26">
        <v>2404298</v>
      </c>
      <c r="F16" s="26">
        <v>66436</v>
      </c>
      <c r="G16" s="26">
        <v>12892</v>
      </c>
      <c r="H16" s="27">
        <v>0</v>
      </c>
    </row>
    <row r="17" spans="1:8" ht="24.75" customHeight="1">
      <c r="A17" s="158" t="s">
        <v>12</v>
      </c>
      <c r="B17" s="160" t="s">
        <v>23</v>
      </c>
      <c r="C17" s="33" t="s">
        <v>13</v>
      </c>
      <c r="D17" s="34">
        <v>363564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16.5" thickBot="1">
      <c r="A18" s="159"/>
      <c r="B18" s="161"/>
      <c r="C18" s="37" t="s">
        <v>14</v>
      </c>
      <c r="D18" s="72">
        <f>D17/D10*100</f>
        <v>5.822872959430288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.75">
      <c r="A19" s="80"/>
      <c r="B19" s="81"/>
      <c r="C19" s="82"/>
      <c r="D19" s="83"/>
      <c r="E19" s="84"/>
      <c r="F19" s="84"/>
      <c r="G19" s="84"/>
      <c r="H19" s="84"/>
    </row>
    <row r="20" spans="1:8" ht="15.75">
      <c r="A20" s="41" t="s">
        <v>37</v>
      </c>
      <c r="B20" s="41"/>
      <c r="C20" s="40"/>
      <c r="D20" s="42"/>
      <c r="E20" s="19"/>
      <c r="F20" s="19"/>
      <c r="G20" s="19"/>
      <c r="H20" s="18"/>
    </row>
    <row r="21" spans="1:8" ht="15.75">
      <c r="A21" s="65" t="s">
        <v>24</v>
      </c>
      <c r="B21" s="65"/>
      <c r="C21" s="40"/>
      <c r="D21" s="43"/>
      <c r="E21" s="19"/>
      <c r="F21" s="19"/>
      <c r="G21" s="19"/>
      <c r="H21" s="40" t="s">
        <v>47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 customHeight="1">
      <c r="A24" s="153" t="s">
        <v>36</v>
      </c>
      <c r="B24" s="153"/>
      <c r="C24" s="153"/>
      <c r="D24" s="153"/>
      <c r="E24" s="21"/>
      <c r="F24" s="21"/>
      <c r="G24" s="21"/>
      <c r="H24" s="18" t="s">
        <v>22</v>
      </c>
    </row>
    <row r="25" spans="1:8" ht="12.75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5" customHeight="1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153" t="s">
        <v>38</v>
      </c>
      <c r="B27" s="153"/>
      <c r="C27" s="153"/>
      <c r="D27" s="15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  <row r="36" spans="1:3" ht="12.75">
      <c r="A36" s="16"/>
      <c r="B36" s="16"/>
      <c r="C36" s="18"/>
    </row>
  </sheetData>
  <sheetProtection/>
  <mergeCells count="9">
    <mergeCell ref="A1:H1"/>
    <mergeCell ref="A2:H2"/>
    <mergeCell ref="A3:H3"/>
    <mergeCell ref="A5:H5"/>
    <mergeCell ref="A27:D27"/>
    <mergeCell ref="A6:H6"/>
    <mergeCell ref="A17:A18"/>
    <mergeCell ref="B17:B18"/>
    <mergeCell ref="A24:D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15" sqref="H15"/>
    </sheetView>
  </sheetViews>
  <sheetFormatPr defaultColWidth="9.00390625" defaultRowHeight="12.75"/>
  <cols>
    <col min="2" max="2" width="21.375" style="0" customWidth="1"/>
    <col min="4" max="4" width="12.75390625" style="0" customWidth="1"/>
    <col min="5" max="5" width="11.25390625" style="0" bestFit="1" customWidth="1"/>
    <col min="6" max="6" width="13.25390625" style="0" customWidth="1"/>
    <col min="7" max="7" width="13.00390625" style="0" customWidth="1"/>
    <col min="8" max="8" width="15.00390625" style="0" customWidth="1"/>
  </cols>
  <sheetData>
    <row r="1" spans="1:8" ht="14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14.25">
      <c r="A2" s="154" t="s">
        <v>39</v>
      </c>
      <c r="B2" s="154"/>
      <c r="C2" s="154"/>
      <c r="D2" s="154"/>
      <c r="E2" s="154"/>
      <c r="F2" s="154"/>
      <c r="G2" s="154"/>
      <c r="H2" s="154"/>
    </row>
    <row r="3" spans="1:8" ht="14.25">
      <c r="A3" s="155" t="s">
        <v>49</v>
      </c>
      <c r="B3" s="155"/>
      <c r="C3" s="155"/>
      <c r="D3" s="155"/>
      <c r="E3" s="155"/>
      <c r="F3" s="155"/>
      <c r="G3" s="155"/>
      <c r="H3" s="15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5.75">
      <c r="A6" s="157" t="s">
        <v>35</v>
      </c>
      <c r="B6" s="157"/>
      <c r="C6" s="157"/>
      <c r="D6" s="157"/>
      <c r="E6" s="157"/>
      <c r="F6" s="157"/>
      <c r="G6" s="157"/>
      <c r="H6" s="15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26</v>
      </c>
      <c r="C10" s="22" t="s">
        <v>13</v>
      </c>
      <c r="D10" s="23" t="e">
        <f>E10+F10+G10</f>
        <v>#REF!</v>
      </c>
      <c r="E10" s="23" t="e">
        <f>декабрь!E10+ноябрь!E10+октябрь!E10+сентябрь!E10+август!E10+июль!E10+июнь!#REF!+май!#REF!+апрель!E10+март!E10+февраль!E10+январь!E10</f>
        <v>#REF!</v>
      </c>
      <c r="F10" s="23" t="e">
        <f>декабрь!F10+ноябрь!F10+октябрь!F10+сентябрь!F10+август!F10+июль!F10+июнь!#REF!+май!#REF!+апрель!F10+март!F10+февраль!F10+январь!F10</f>
        <v>#REF!</v>
      </c>
      <c r="G10" s="23">
        <f>декабрь!G10</f>
        <v>40410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 t="e">
        <f>SUM(E11:H11)</f>
        <v>#REF!</v>
      </c>
      <c r="E11" s="26" t="e">
        <f>декабрь!E11+ноябрь!E11+октябрь!E11+сентябрь!E11+август!E11+июль!E11+июнь!#REF!+май!#REF!+апрель!E11+март!E11+февраль!E11+январь!E11</f>
        <v>#REF!</v>
      </c>
      <c r="F11" s="26" t="e">
        <f>декабрь!F11+ноябрь!F11+октябрь!F11+сентябрь!F11+август!F11+июль!F11+июнь!#REF!+май!#REF!+апрель!F11+март!F11+февраль!F11+январь!F11</f>
        <v>#REF!</v>
      </c>
      <c r="G11" s="26" t="e">
        <f>декабрь!G11+ноябрь!G11+октябрь!G11+сентябрь!G11+август!G11+июль!G11+июнь!#REF!+май!#REF!+апрель!G11+март!G11+февраль!G11+январь!G11</f>
        <v>#REF!</v>
      </c>
      <c r="H11" s="27" t="e">
        <f>декабрь!H11+ноябрь!H11+октябрь!H11+сентябрь!H11+август!H11+июль!H11+июнь!#REF!+май!#REF!+апрель!H11+март!H11+февраль!H11+январь!H11</f>
        <v>#REF!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 t="e">
        <f>SUM(E12:H12)</f>
        <v>#REF!</v>
      </c>
      <c r="E12" s="26">
        <f>E13+E15</f>
        <v>0</v>
      </c>
      <c r="F12" s="26">
        <f>F13+F15</f>
        <v>0</v>
      </c>
      <c r="G12" s="26" t="e">
        <f>SUM(G13)</f>
        <v>#REF!</v>
      </c>
      <c r="H12" s="27" t="e">
        <f>H11</f>
        <v>#REF!</v>
      </c>
    </row>
    <row r="13" spans="1:10" ht="45" customHeight="1">
      <c r="A13" s="13" t="s">
        <v>8</v>
      </c>
      <c r="B13" s="6" t="s">
        <v>9</v>
      </c>
      <c r="C13" s="25" t="s">
        <v>13</v>
      </c>
      <c r="D13" s="26" t="e">
        <f>SUM(E13:H13)</f>
        <v>#REF!</v>
      </c>
      <c r="E13" s="26">
        <v>0</v>
      </c>
      <c r="F13" s="26">
        <v>0</v>
      </c>
      <c r="G13" s="26" t="e">
        <f>декабрь!G13+ноябрь!G13+октябрь!G13+сентябрь!G13+август!G13+июль!G13+июнь!#REF!+май!#REF!+апрель!G13+март!G13+февраль!G13+январь!G13</f>
        <v>#REF!</v>
      </c>
      <c r="H13" s="27" t="e">
        <f>декабрь!H13+ноябрь!H13+октябрь!H13+сентябрь!H13+август!H13+июль!H13+июнь!#REF!+май!#REF!+апрель!H13+март!H13+февраль!H13+январь!H13</f>
        <v>#REF!</v>
      </c>
      <c r="J13" s="87"/>
    </row>
    <row r="14" spans="1:10" ht="75" customHeight="1">
      <c r="A14" s="60" t="s">
        <v>28</v>
      </c>
      <c r="B14" s="61" t="s">
        <v>33</v>
      </c>
      <c r="C14" s="59" t="s">
        <v>13</v>
      </c>
      <c r="D14" s="91" t="e">
        <f>декабрь!D14+ноябрь!D14+октябрь!D14+сентябрь!D14+август!D14+июль!D14+июнь!#REF!+май!#REF!+апрель!D14+март!#REF!+февраль!D14+январь!D14</f>
        <v>#REF!</v>
      </c>
      <c r="E14" s="91"/>
      <c r="F14" s="91"/>
      <c r="G14" s="92"/>
      <c r="H14" s="27" t="e">
        <f>декабрь!H14+ноябрь!H14+октябрь!H14+сентябрь!H14+август!H14+июль!H14+июнь!#REF!+май!#REF!+апрель!H14+март!H14+февраль!H14+январь!H14</f>
        <v>#REF!</v>
      </c>
      <c r="J14" s="87"/>
    </row>
    <row r="15" spans="1:8" ht="48.75" customHeight="1">
      <c r="A15" s="13" t="s">
        <v>10</v>
      </c>
      <c r="B15" s="3" t="s">
        <v>15</v>
      </c>
      <c r="C15" s="25" t="s">
        <v>13</v>
      </c>
      <c r="D15" s="26" t="e">
        <f>SUM(E15:H15)</f>
        <v>#REF!</v>
      </c>
      <c r="E15" s="26">
        <v>0</v>
      </c>
      <c r="F15" s="26">
        <v>0</v>
      </c>
      <c r="G15" s="28">
        <v>0</v>
      </c>
      <c r="H15" s="94" t="e">
        <f>декабрь!H15+ноябрь!H15+октябрь!H15+сентябрь!H15+август!H16+июль!H16+июнь!#REF!+май!#REF!+апрель!H15+март!H14+февраль!H15+январь!H15</f>
        <v>#REF!</v>
      </c>
    </row>
    <row r="16" spans="1:8" ht="39.75" customHeight="1">
      <c r="A16" s="12" t="s">
        <v>11</v>
      </c>
      <c r="B16" s="5" t="s">
        <v>27</v>
      </c>
      <c r="C16" s="25" t="s">
        <v>13</v>
      </c>
      <c r="D16" s="26" t="e">
        <f>SUM(E16:H16)</f>
        <v>#VALUE!</v>
      </c>
      <c r="E16" s="26" t="e">
        <f>декабрь!E16+ноябрь!E16+октябрь!E16+сентябрь!E16+август!E17+июль!E17+июнь!#REF!+май!#REF!+апрель!E16+март!E15+февраль!E16+январь!E16</f>
        <v>#VALUE!</v>
      </c>
      <c r="F16" s="26" t="e">
        <f>декабрь!F16+ноябрь!F16+октябрь!F16+сентябрь!F16+август!F17+июль!F17+июнь!#REF!+май!#REF!+апрель!F16+март!F15+февраль!F16+январь!F16</f>
        <v>#VALUE!</v>
      </c>
      <c r="G16" s="26">
        <f>декабрь!G16</f>
        <v>12892</v>
      </c>
      <c r="H16" s="27">
        <v>0</v>
      </c>
    </row>
    <row r="17" spans="1:8" ht="24.75" customHeight="1">
      <c r="A17" s="158" t="s">
        <v>12</v>
      </c>
      <c r="B17" s="160" t="s">
        <v>23</v>
      </c>
      <c r="C17" s="33" t="s">
        <v>13</v>
      </c>
      <c r="D17" s="26" t="e">
        <f>декабрь!D17+ноябрь!D17+октябрь!D17+сентябрь!D17+август!D18+июль!D18+июнь!#REF!+май!#REF!+апрель!D17+март!D17+февраль!D17+январь!D17</f>
        <v>#REF!</v>
      </c>
      <c r="E17" s="26"/>
      <c r="F17" s="26"/>
      <c r="G17" s="88" t="s">
        <v>20</v>
      </c>
      <c r="H17" s="93" t="s">
        <v>20</v>
      </c>
    </row>
    <row r="18" spans="1:8" ht="16.5" thickBot="1">
      <c r="A18" s="159"/>
      <c r="B18" s="161"/>
      <c r="C18" s="37" t="s">
        <v>14</v>
      </c>
      <c r="D18" s="72" t="e">
        <f>D17/D10*100</f>
        <v>#REF!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.75">
      <c r="A19" s="80"/>
      <c r="B19" s="81"/>
      <c r="C19" s="82"/>
      <c r="D19" s="83"/>
      <c r="E19" s="84"/>
      <c r="F19" s="84"/>
      <c r="G19" s="84"/>
      <c r="H19" s="84"/>
    </row>
    <row r="20" spans="1:8" ht="15.75">
      <c r="A20" s="41" t="s">
        <v>37</v>
      </c>
      <c r="B20" s="41"/>
      <c r="C20" s="40"/>
      <c r="D20" s="42"/>
      <c r="E20" s="19"/>
      <c r="F20" s="19"/>
      <c r="G20" s="19"/>
      <c r="H20" s="18"/>
    </row>
    <row r="21" spans="1:10" ht="15.75">
      <c r="A21" s="41"/>
      <c r="B21" s="65" t="s">
        <v>24</v>
      </c>
      <c r="C21" s="40"/>
      <c r="D21" s="43"/>
      <c r="E21" s="19"/>
      <c r="F21" s="19"/>
      <c r="G21" s="19"/>
      <c r="H21" s="40" t="s">
        <v>45</v>
      </c>
      <c r="J21" s="87"/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 customHeight="1">
      <c r="A24" s="153" t="s">
        <v>36</v>
      </c>
      <c r="B24" s="153"/>
      <c r="C24" s="153"/>
      <c r="D24" s="153"/>
      <c r="E24" s="21"/>
      <c r="F24" s="21"/>
      <c r="G24" s="21"/>
      <c r="H24" s="18" t="s">
        <v>22</v>
      </c>
    </row>
    <row r="25" spans="1:8" ht="12.75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5" customHeight="1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153" t="s">
        <v>38</v>
      </c>
      <c r="B27" s="153"/>
      <c r="C27" s="153"/>
      <c r="D27" s="15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L14" sqref="L14"/>
    </sheetView>
  </sheetViews>
  <sheetFormatPr defaultColWidth="9.00390625" defaultRowHeight="12.75"/>
  <cols>
    <col min="2" max="2" width="18.375" style="0" customWidth="1"/>
    <col min="4" max="5" width="10.125" style="0" bestFit="1" customWidth="1"/>
    <col min="7" max="7" width="10.125" style="0" bestFit="1" customWidth="1"/>
  </cols>
  <sheetData>
    <row r="1" spans="1:8" ht="14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14.25">
      <c r="A2" s="154" t="s">
        <v>39</v>
      </c>
      <c r="B2" s="154"/>
      <c r="C2" s="154"/>
      <c r="D2" s="154"/>
      <c r="E2" s="154"/>
      <c r="F2" s="154"/>
      <c r="G2" s="154"/>
      <c r="H2" s="154"/>
    </row>
    <row r="3" spans="1:8" ht="14.25">
      <c r="A3" s="155" t="s">
        <v>58</v>
      </c>
      <c r="B3" s="155"/>
      <c r="C3" s="155"/>
      <c r="D3" s="155"/>
      <c r="E3" s="155"/>
      <c r="F3" s="155"/>
      <c r="G3" s="155"/>
      <c r="H3" s="15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5.75">
      <c r="A6" s="157" t="s">
        <v>41</v>
      </c>
      <c r="B6" s="157"/>
      <c r="C6" s="157"/>
      <c r="D6" s="157"/>
      <c r="E6" s="157"/>
      <c r="F6" s="157"/>
      <c r="G6" s="157"/>
      <c r="H6" s="15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30" customHeight="1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26</v>
      </c>
      <c r="C10" s="22" t="s">
        <v>13</v>
      </c>
      <c r="D10" s="23">
        <f>E10+F10</f>
        <v>5690654</v>
      </c>
      <c r="E10" s="23">
        <v>5462959</v>
      </c>
      <c r="F10" s="23">
        <v>227695</v>
      </c>
      <c r="G10" s="23">
        <v>0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5690654</v>
      </c>
      <c r="E11" s="26">
        <v>2209887</v>
      </c>
      <c r="F11" s="26">
        <v>45266</v>
      </c>
      <c r="G11" s="26">
        <v>3256145</v>
      </c>
      <c r="H11" s="27">
        <v>179356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3435501</v>
      </c>
      <c r="E12" s="26">
        <f>E13+E15</f>
        <v>0</v>
      </c>
      <c r="F12" s="26">
        <f>F13+F15</f>
        <v>0</v>
      </c>
      <c r="G12" s="26">
        <v>3256145</v>
      </c>
      <c r="H12" s="27">
        <v>179356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3417263</v>
      </c>
      <c r="E13" s="26">
        <v>0</v>
      </c>
      <c r="F13" s="26">
        <v>0</v>
      </c>
      <c r="G13" s="28">
        <v>3256145</v>
      </c>
      <c r="H13" s="29">
        <v>161118</v>
      </c>
    </row>
    <row r="14" spans="1:8" ht="75" customHeight="1">
      <c r="A14" s="60" t="s">
        <v>28</v>
      </c>
      <c r="B14" s="61" t="s">
        <v>34</v>
      </c>
      <c r="C14" s="59" t="s">
        <v>13</v>
      </c>
      <c r="D14" s="26">
        <f t="shared" si="0"/>
        <v>7399</v>
      </c>
      <c r="E14" s="62"/>
      <c r="F14" s="62"/>
      <c r="G14" s="63"/>
      <c r="H14" s="64">
        <v>7399</v>
      </c>
    </row>
    <row r="15" spans="1:8" ht="48.75" customHeight="1">
      <c r="A15" s="13" t="s">
        <v>10</v>
      </c>
      <c r="B15" s="3" t="s">
        <v>15</v>
      </c>
      <c r="C15" s="25" t="s">
        <v>13</v>
      </c>
      <c r="D15" s="26">
        <f t="shared" si="0"/>
        <v>18238</v>
      </c>
      <c r="E15" s="30">
        <v>0</v>
      </c>
      <c r="F15" s="30">
        <v>0</v>
      </c>
      <c r="G15" s="31">
        <v>0</v>
      </c>
      <c r="H15" s="32">
        <v>18238</v>
      </c>
    </row>
    <row r="16" spans="1:8" ht="39.75" customHeight="1">
      <c r="A16" s="12" t="s">
        <v>11</v>
      </c>
      <c r="B16" s="5" t="s">
        <v>27</v>
      </c>
      <c r="C16" s="25" t="s">
        <v>13</v>
      </c>
      <c r="D16" s="26">
        <f t="shared" si="0"/>
        <v>2255153</v>
      </c>
      <c r="E16" s="26">
        <v>2209887</v>
      </c>
      <c r="F16" s="26">
        <v>45266</v>
      </c>
      <c r="G16" s="26">
        <v>0</v>
      </c>
      <c r="H16" s="27">
        <v>0</v>
      </c>
    </row>
    <row r="17" spans="1:8" ht="39.75" customHeight="1">
      <c r="A17" s="158" t="s">
        <v>12</v>
      </c>
      <c r="B17" s="160" t="s">
        <v>23</v>
      </c>
      <c r="C17" s="33" t="s">
        <v>13</v>
      </c>
      <c r="D17" s="34">
        <v>235569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16.5" thickBot="1">
      <c r="A18" s="159"/>
      <c r="B18" s="161"/>
      <c r="C18" s="37" t="s">
        <v>14</v>
      </c>
      <c r="D18" s="85">
        <f>D17/D10*100</f>
        <v>4.139576927361952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">
      <c r="A19" s="75"/>
      <c r="B19" s="76"/>
      <c r="C19" s="77"/>
      <c r="D19" s="78"/>
      <c r="E19" s="79"/>
      <c r="F19" s="79"/>
      <c r="G19" s="79"/>
      <c r="H19" s="79"/>
    </row>
    <row r="20" spans="1:8" ht="15.75">
      <c r="A20" s="41" t="s">
        <v>37</v>
      </c>
      <c r="B20" s="41"/>
      <c r="C20" s="40"/>
      <c r="D20" s="42"/>
      <c r="E20" s="19"/>
      <c r="F20" s="19"/>
      <c r="G20" s="19"/>
      <c r="H20" s="18"/>
    </row>
    <row r="21" spans="1:8" ht="15.75">
      <c r="A21" s="41" t="s">
        <v>61</v>
      </c>
      <c r="B21" s="65"/>
      <c r="C21" s="40"/>
      <c r="D21" s="43"/>
      <c r="E21" s="19"/>
      <c r="F21" s="19"/>
      <c r="G21" s="19"/>
      <c r="H21" s="40" t="s">
        <v>60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>
      <c r="A24" s="153" t="s">
        <v>36</v>
      </c>
      <c r="B24" s="153"/>
      <c r="C24" s="153"/>
      <c r="D24" s="153"/>
      <c r="E24" s="21"/>
      <c r="F24" s="21"/>
      <c r="G24" s="21"/>
      <c r="H24" s="18" t="s">
        <v>22</v>
      </c>
    </row>
    <row r="25" spans="1:8" ht="12.75" customHeight="1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2.75">
      <c r="A26" s="20"/>
      <c r="B26" s="20"/>
      <c r="C26" s="21"/>
      <c r="D26" s="21"/>
      <c r="E26" s="21"/>
      <c r="F26" s="21"/>
      <c r="G26" s="21"/>
      <c r="H26" s="19"/>
    </row>
    <row r="27" spans="1:8" ht="12.75">
      <c r="A27" s="153" t="s">
        <v>38</v>
      </c>
      <c r="B27" s="153"/>
      <c r="C27" s="153"/>
      <c r="D27" s="15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</sheetData>
  <sheetProtection/>
  <mergeCells count="9">
    <mergeCell ref="A24:D24"/>
    <mergeCell ref="A27:D27"/>
    <mergeCell ref="A6:H6"/>
    <mergeCell ref="A1:H1"/>
    <mergeCell ref="A2:H2"/>
    <mergeCell ref="A3:H3"/>
    <mergeCell ref="A5:H5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9.25390625" style="44" bestFit="1" customWidth="1"/>
    <col min="2" max="2" width="18.375" style="44" customWidth="1"/>
    <col min="3" max="3" width="9.125" style="44" customWidth="1"/>
    <col min="4" max="5" width="10.375" style="44" bestFit="1" customWidth="1"/>
    <col min="6" max="6" width="9.25390625" style="44" bestFit="1" customWidth="1"/>
    <col min="7" max="7" width="10.375" style="44" bestFit="1" customWidth="1"/>
    <col min="8" max="8" width="9.25390625" style="44" bestFit="1" customWidth="1"/>
    <col min="9" max="9" width="9.125" style="44" customWidth="1"/>
    <col min="10" max="10" width="10.125" style="44" bestFit="1" customWidth="1"/>
    <col min="11" max="11" width="9.125" style="44" customWidth="1"/>
    <col min="12" max="13" width="10.125" style="44" bestFit="1" customWidth="1"/>
    <col min="14" max="16384" width="9.125" style="44" customWidth="1"/>
  </cols>
  <sheetData>
    <row r="1" spans="1:8" ht="14.25">
      <c r="A1" s="73" t="s">
        <v>32</v>
      </c>
      <c r="B1" s="73"/>
      <c r="C1" s="73"/>
      <c r="D1" s="73"/>
      <c r="E1" s="73"/>
      <c r="F1" s="73"/>
      <c r="G1" s="73"/>
      <c r="H1" s="73"/>
    </row>
    <row r="2" spans="1:8" ht="14.25">
      <c r="A2" s="73" t="s">
        <v>42</v>
      </c>
      <c r="B2" s="73"/>
      <c r="C2" s="73"/>
      <c r="D2" s="73"/>
      <c r="E2" s="73"/>
      <c r="F2" s="73"/>
      <c r="G2" s="73"/>
      <c r="H2" s="73"/>
    </row>
    <row r="3" spans="1:8" ht="14.25">
      <c r="A3" s="74"/>
      <c r="B3" s="74"/>
      <c r="C3" s="74" t="s">
        <v>57</v>
      </c>
      <c r="D3" s="74"/>
      <c r="E3" s="74"/>
      <c r="F3" s="74"/>
      <c r="G3" s="74"/>
      <c r="H3" s="74"/>
    </row>
    <row r="4" spans="1:7" ht="15">
      <c r="A4" s="45"/>
      <c r="B4" s="45"/>
      <c r="C4" s="45"/>
      <c r="D4" s="46"/>
      <c r="E4" s="46"/>
      <c r="F4" s="46"/>
      <c r="G4" s="47"/>
    </row>
    <row r="5" spans="1:8" ht="14.25">
      <c r="A5" s="156" t="s">
        <v>40</v>
      </c>
      <c r="B5" s="156"/>
      <c r="C5" s="156"/>
      <c r="D5" s="156"/>
      <c r="E5" s="156"/>
      <c r="F5" s="156"/>
      <c r="G5" s="156"/>
      <c r="H5" s="156"/>
    </row>
    <row r="6" spans="1:8" ht="14.25">
      <c r="A6" s="156" t="s">
        <v>68</v>
      </c>
      <c r="B6" s="156"/>
      <c r="C6" s="156"/>
      <c r="D6" s="156"/>
      <c r="E6" s="156"/>
      <c r="F6" s="156"/>
      <c r="G6" s="156"/>
      <c r="H6" s="156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96">
        <v>1</v>
      </c>
      <c r="B10" s="97" t="s">
        <v>66</v>
      </c>
      <c r="C10" s="98" t="s">
        <v>13</v>
      </c>
      <c r="D10" s="99">
        <f>E10+F10</f>
        <v>5762209</v>
      </c>
      <c r="E10" s="99">
        <v>5540580</v>
      </c>
      <c r="F10" s="99">
        <v>221629</v>
      </c>
      <c r="G10" s="99">
        <v>0</v>
      </c>
      <c r="H10" s="100">
        <v>0</v>
      </c>
    </row>
    <row r="11" spans="1:10" ht="43.5" customHeight="1">
      <c r="A11" s="101">
        <v>2</v>
      </c>
      <c r="B11" s="95" t="s">
        <v>64</v>
      </c>
      <c r="C11" s="59" t="s">
        <v>13</v>
      </c>
      <c r="D11" s="91">
        <f>SUM(E11:H11)</f>
        <v>5755371</v>
      </c>
      <c r="E11" s="91">
        <v>2209150</v>
      </c>
      <c r="F11" s="91">
        <v>35339</v>
      </c>
      <c r="G11" s="91">
        <f>G12+G15</f>
        <v>3357401</v>
      </c>
      <c r="H11" s="91">
        <f>H12+H15</f>
        <v>153481</v>
      </c>
      <c r="J11" s="115"/>
    </row>
    <row r="12" spans="1:13" ht="63" customHeight="1">
      <c r="A12" s="101" t="s">
        <v>7</v>
      </c>
      <c r="B12" s="95" t="s">
        <v>65</v>
      </c>
      <c r="C12" s="59" t="s">
        <v>13</v>
      </c>
      <c r="D12" s="91">
        <f>SUM(E12:H12)</f>
        <v>3510882</v>
      </c>
      <c r="E12" s="91">
        <f>E13+E14</f>
        <v>0</v>
      </c>
      <c r="F12" s="91">
        <f>F13+F14</f>
        <v>0</v>
      </c>
      <c r="G12" s="91">
        <f>G13+G14</f>
        <v>3357401</v>
      </c>
      <c r="H12" s="91">
        <f>H13+H14</f>
        <v>153481</v>
      </c>
      <c r="J12" s="115"/>
      <c r="M12" s="115"/>
    </row>
    <row r="13" spans="1:13" ht="45" customHeight="1">
      <c r="A13" s="60" t="s">
        <v>8</v>
      </c>
      <c r="B13" s="61" t="s">
        <v>9</v>
      </c>
      <c r="C13" s="59" t="s">
        <v>13</v>
      </c>
      <c r="D13" s="91">
        <f>SUM(E13:H13)</f>
        <v>3493735</v>
      </c>
      <c r="E13" s="91">
        <v>0</v>
      </c>
      <c r="F13" s="91">
        <v>0</v>
      </c>
      <c r="G13" s="92">
        <v>3357401</v>
      </c>
      <c r="H13" s="102">
        <v>136334</v>
      </c>
      <c r="J13" s="115"/>
      <c r="L13" s="115"/>
      <c r="M13" s="115"/>
    </row>
    <row r="14" spans="1:13" ht="75">
      <c r="A14" s="60" t="s">
        <v>10</v>
      </c>
      <c r="B14" s="103" t="s">
        <v>15</v>
      </c>
      <c r="C14" s="59" t="s">
        <v>13</v>
      </c>
      <c r="D14" s="91">
        <f>SUM(E14:H14)</f>
        <v>17147</v>
      </c>
      <c r="E14" s="62">
        <v>0</v>
      </c>
      <c r="F14" s="62">
        <v>0</v>
      </c>
      <c r="G14" s="63">
        <v>0</v>
      </c>
      <c r="H14" s="64">
        <v>17147</v>
      </c>
      <c r="M14" s="115"/>
    </row>
    <row r="15" spans="1:13" ht="45" customHeight="1">
      <c r="A15" s="101" t="s">
        <v>11</v>
      </c>
      <c r="B15" s="95" t="s">
        <v>67</v>
      </c>
      <c r="C15" s="59" t="s">
        <v>13</v>
      </c>
      <c r="D15" s="91">
        <f>SUM(E15:H15)</f>
        <v>2244489</v>
      </c>
      <c r="E15" s="91">
        <v>2209150</v>
      </c>
      <c r="F15" s="91">
        <v>35339</v>
      </c>
      <c r="G15" s="91">
        <v>0</v>
      </c>
      <c r="H15" s="104">
        <v>0</v>
      </c>
      <c r="L15" s="115"/>
      <c r="M15" s="115"/>
    </row>
    <row r="16" spans="1:12" ht="30" customHeight="1">
      <c r="A16" s="101" t="s">
        <v>62</v>
      </c>
      <c r="B16" s="95" t="s">
        <v>63</v>
      </c>
      <c r="C16" s="59" t="s">
        <v>13</v>
      </c>
      <c r="D16" s="91">
        <f>H16</f>
        <v>6838</v>
      </c>
      <c r="E16" s="62"/>
      <c r="F16" s="62"/>
      <c r="G16" s="63"/>
      <c r="H16" s="64">
        <v>6838</v>
      </c>
      <c r="L16" s="115"/>
    </row>
    <row r="17" spans="1:8" ht="22.5" customHeight="1">
      <c r="A17" s="163" t="s">
        <v>12</v>
      </c>
      <c r="B17" s="165" t="s">
        <v>23</v>
      </c>
      <c r="C17" s="89" t="s">
        <v>13</v>
      </c>
      <c r="D17" s="105">
        <v>232056</v>
      </c>
      <c r="E17" s="90" t="s">
        <v>20</v>
      </c>
      <c r="F17" s="90" t="s">
        <v>20</v>
      </c>
      <c r="G17" s="90" t="s">
        <v>20</v>
      </c>
      <c r="H17" s="90" t="s">
        <v>20</v>
      </c>
    </row>
    <row r="18" spans="1:8" ht="24.75" customHeight="1" thickBot="1">
      <c r="A18" s="164"/>
      <c r="B18" s="166"/>
      <c r="C18" s="106" t="s">
        <v>14</v>
      </c>
      <c r="D18" s="107">
        <f>D17/D10*100</f>
        <v>4.0272055387092</v>
      </c>
      <c r="E18" s="108" t="s">
        <v>20</v>
      </c>
      <c r="F18" s="108" t="s">
        <v>20</v>
      </c>
      <c r="G18" s="108" t="s">
        <v>20</v>
      </c>
      <c r="H18" s="109" t="s">
        <v>20</v>
      </c>
    </row>
    <row r="19" spans="1:8" ht="15">
      <c r="A19" s="75"/>
      <c r="B19" s="76"/>
      <c r="C19" s="77"/>
      <c r="D19" s="78"/>
      <c r="E19" s="79"/>
      <c r="F19" s="79"/>
      <c r="G19" s="79"/>
      <c r="H19" s="79"/>
    </row>
    <row r="20" spans="1:8" ht="15">
      <c r="A20" s="65" t="s">
        <v>37</v>
      </c>
      <c r="B20" s="65"/>
      <c r="C20" s="110"/>
      <c r="D20" s="111"/>
      <c r="E20" s="112"/>
      <c r="F20" s="112"/>
      <c r="G20" s="112"/>
      <c r="H20" s="110"/>
    </row>
    <row r="21" spans="1:8" ht="15" customHeight="1">
      <c r="A21" s="65"/>
      <c r="B21" s="65"/>
      <c r="C21" s="110"/>
      <c r="D21" s="112"/>
      <c r="E21" s="112"/>
      <c r="F21" s="112"/>
      <c r="G21" s="112"/>
      <c r="H21" s="110" t="s">
        <v>45</v>
      </c>
    </row>
    <row r="22" spans="1:8" ht="15" customHeight="1">
      <c r="A22" s="65"/>
      <c r="B22" s="65"/>
      <c r="C22" s="110"/>
      <c r="D22" s="112"/>
      <c r="E22" s="112"/>
      <c r="F22" s="112"/>
      <c r="G22" s="112"/>
      <c r="H22" s="112" t="s">
        <v>19</v>
      </c>
    </row>
    <row r="23" spans="1:8" ht="12.75" customHeight="1">
      <c r="A23" s="65"/>
      <c r="B23" s="65"/>
      <c r="C23" s="110"/>
      <c r="D23" s="112"/>
      <c r="E23" s="112"/>
      <c r="F23" s="112"/>
      <c r="G23" s="112"/>
      <c r="H23" s="112"/>
    </row>
    <row r="24" spans="1:8" ht="15">
      <c r="A24" s="162" t="s">
        <v>36</v>
      </c>
      <c r="B24" s="162"/>
      <c r="C24" s="162"/>
      <c r="D24" s="162"/>
      <c r="E24" s="114"/>
      <c r="F24" s="114"/>
      <c r="G24" s="114"/>
      <c r="H24" s="110" t="s">
        <v>22</v>
      </c>
    </row>
    <row r="25" spans="1:8" ht="15">
      <c r="A25" s="113"/>
      <c r="B25" s="113"/>
      <c r="C25" s="113"/>
      <c r="D25" s="113"/>
      <c r="E25" s="114"/>
      <c r="F25" s="114"/>
      <c r="G25" s="114"/>
      <c r="H25" s="112" t="s">
        <v>19</v>
      </c>
    </row>
    <row r="26" spans="1:8" ht="12.75" customHeight="1">
      <c r="A26" s="113"/>
      <c r="B26" s="113"/>
      <c r="C26" s="114"/>
      <c r="D26" s="114"/>
      <c r="E26" s="114"/>
      <c r="F26" s="114"/>
      <c r="G26" s="114"/>
      <c r="H26" s="112"/>
    </row>
    <row r="27" spans="1:8" ht="26.25" customHeight="1">
      <c r="A27" s="162" t="s">
        <v>69</v>
      </c>
      <c r="B27" s="162"/>
      <c r="C27" s="162"/>
      <c r="D27" s="162"/>
      <c r="E27" s="114"/>
      <c r="F27" s="114"/>
      <c r="G27" s="114"/>
      <c r="H27" s="110" t="s">
        <v>22</v>
      </c>
    </row>
    <row r="28" spans="1:8" ht="15">
      <c r="A28" s="65"/>
      <c r="B28" s="65"/>
      <c r="C28" s="110"/>
      <c r="D28" s="112"/>
      <c r="E28" s="114"/>
      <c r="F28" s="114"/>
      <c r="G28" s="114"/>
      <c r="H28" s="112" t="s">
        <v>19</v>
      </c>
    </row>
    <row r="29" spans="1:8" ht="15">
      <c r="A29" s="65"/>
      <c r="B29" s="65"/>
      <c r="C29" s="110"/>
      <c r="D29" s="112"/>
      <c r="E29" s="114"/>
      <c r="F29" s="114"/>
      <c r="G29" s="114"/>
      <c r="H29" s="112"/>
    </row>
    <row r="30" spans="1:8" ht="15">
      <c r="A30" s="113"/>
      <c r="B30" s="113"/>
      <c r="C30" s="114"/>
      <c r="D30" s="114"/>
      <c r="E30" s="114"/>
      <c r="F30" s="114"/>
      <c r="G30" s="114"/>
      <c r="H30" s="112"/>
    </row>
    <row r="31" spans="1:8" ht="15">
      <c r="A31" s="113"/>
      <c r="B31" s="113"/>
      <c r="C31" s="66" t="s">
        <v>25</v>
      </c>
      <c r="D31" s="67"/>
      <c r="E31" s="67"/>
      <c r="F31" s="68"/>
      <c r="G31" s="65"/>
      <c r="H31" s="65"/>
    </row>
    <row r="32" spans="1:8" ht="15">
      <c r="A32" s="65"/>
      <c r="B32" s="65"/>
      <c r="C32" s="69" t="s">
        <v>29</v>
      </c>
      <c r="D32" s="69"/>
      <c r="E32" s="69"/>
      <c r="F32" s="69"/>
      <c r="G32" s="69"/>
      <c r="H32" s="69"/>
    </row>
  </sheetData>
  <sheetProtection/>
  <mergeCells count="6">
    <mergeCell ref="A24:D24"/>
    <mergeCell ref="A27:D27"/>
    <mergeCell ref="A5:H5"/>
    <mergeCell ref="A6:H6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D11" activeCellId="1" sqref="D16 D11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167" t="s">
        <v>18</v>
      </c>
      <c r="B1" s="167"/>
      <c r="C1" s="167"/>
      <c r="D1" s="167"/>
      <c r="E1" s="167"/>
      <c r="F1" s="167"/>
      <c r="G1" s="167"/>
      <c r="H1" s="167"/>
      <c r="I1" s="7"/>
      <c r="J1" s="7"/>
    </row>
    <row r="2" spans="1:10" ht="15.75">
      <c r="A2" s="167" t="s">
        <v>39</v>
      </c>
      <c r="B2" s="167"/>
      <c r="C2" s="167"/>
      <c r="D2" s="167"/>
      <c r="E2" s="167"/>
      <c r="F2" s="167"/>
      <c r="G2" s="167"/>
      <c r="H2" s="167"/>
      <c r="I2" s="7"/>
      <c r="J2" s="7"/>
    </row>
    <row r="3" spans="1:10" ht="15.75">
      <c r="A3" s="167" t="s">
        <v>56</v>
      </c>
      <c r="B3" s="167"/>
      <c r="C3" s="167"/>
      <c r="D3" s="167"/>
      <c r="E3" s="167"/>
      <c r="F3" s="167"/>
      <c r="G3" s="167"/>
      <c r="H3" s="167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156" t="s">
        <v>40</v>
      </c>
      <c r="B5" s="156"/>
      <c r="C5" s="156"/>
      <c r="D5" s="156"/>
      <c r="E5" s="156"/>
      <c r="F5" s="156"/>
      <c r="G5" s="156"/>
      <c r="H5" s="156"/>
      <c r="I5" s="7"/>
      <c r="J5" s="7"/>
    </row>
    <row r="6" spans="1:10" ht="15.75">
      <c r="A6" s="156" t="s">
        <v>68</v>
      </c>
      <c r="B6" s="156"/>
      <c r="C6" s="156"/>
      <c r="D6" s="156"/>
      <c r="E6" s="156"/>
      <c r="F6" s="156"/>
      <c r="G6" s="156"/>
      <c r="H6" s="156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0" ht="36" customHeight="1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  <c r="I8" s="2"/>
      <c r="J8" s="4"/>
    </row>
    <row r="9" spans="1:10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  <c r="I9" s="2"/>
      <c r="J9" s="4"/>
    </row>
    <row r="10" spans="1:10" ht="36.75" customHeight="1">
      <c r="A10" s="96">
        <v>1</v>
      </c>
      <c r="B10" s="97" t="s">
        <v>66</v>
      </c>
      <c r="C10" s="98" t="s">
        <v>13</v>
      </c>
      <c r="D10" s="99">
        <f>E10+F10</f>
        <v>5086927</v>
      </c>
      <c r="E10" s="99">
        <v>4954227</v>
      </c>
      <c r="F10" s="99">
        <v>132700</v>
      </c>
      <c r="G10" s="99">
        <v>0</v>
      </c>
      <c r="H10" s="100">
        <v>0</v>
      </c>
      <c r="I10" s="2"/>
      <c r="J10" s="4" t="s">
        <v>17</v>
      </c>
    </row>
    <row r="11" spans="1:10" ht="36.75" customHeight="1">
      <c r="A11" s="101">
        <v>2</v>
      </c>
      <c r="B11" s="95" t="s">
        <v>64</v>
      </c>
      <c r="C11" s="59" t="s">
        <v>13</v>
      </c>
      <c r="D11" s="91">
        <f>SUM(E11:H11)</f>
        <v>5082014</v>
      </c>
      <c r="E11" s="91">
        <f>E12+E15</f>
        <v>1927771</v>
      </c>
      <c r="F11" s="91">
        <f>F12+F15</f>
        <v>42509</v>
      </c>
      <c r="G11" s="91">
        <f>G12+G15</f>
        <v>2964242</v>
      </c>
      <c r="H11" s="104">
        <f>H12+H15</f>
        <v>147492</v>
      </c>
      <c r="I11" s="2"/>
      <c r="J11" s="4"/>
    </row>
    <row r="12" spans="1:13" ht="63" customHeight="1">
      <c r="A12" s="101" t="s">
        <v>7</v>
      </c>
      <c r="B12" s="95" t="s">
        <v>65</v>
      </c>
      <c r="C12" s="59" t="s">
        <v>13</v>
      </c>
      <c r="D12" s="91">
        <f>SUM(E12:H12)</f>
        <v>3111734</v>
      </c>
      <c r="E12" s="91">
        <f>E13+E14</f>
        <v>0</v>
      </c>
      <c r="F12" s="91">
        <f>F13+F14</f>
        <v>0</v>
      </c>
      <c r="G12" s="91">
        <f>G13+G14</f>
        <v>2964242</v>
      </c>
      <c r="H12" s="104">
        <f>H13+H14</f>
        <v>147492</v>
      </c>
      <c r="I12" s="2"/>
      <c r="J12" s="4"/>
      <c r="M12">
        <v>3111734</v>
      </c>
    </row>
    <row r="13" spans="1:10" ht="36.75" customHeight="1">
      <c r="A13" s="60" t="s">
        <v>8</v>
      </c>
      <c r="B13" s="61" t="s">
        <v>9</v>
      </c>
      <c r="C13" s="59" t="s">
        <v>13</v>
      </c>
      <c r="D13" s="91">
        <f>SUM(E13:H13)</f>
        <v>3098020</v>
      </c>
      <c r="E13" s="91">
        <v>0</v>
      </c>
      <c r="F13" s="91">
        <v>0</v>
      </c>
      <c r="G13" s="92">
        <v>2964242</v>
      </c>
      <c r="H13" s="102">
        <v>133778</v>
      </c>
      <c r="I13" s="2"/>
      <c r="J13" s="4"/>
    </row>
    <row r="14" spans="1:10" ht="42.75" customHeight="1">
      <c r="A14" s="60" t="s">
        <v>10</v>
      </c>
      <c r="B14" s="103" t="s">
        <v>15</v>
      </c>
      <c r="C14" s="59" t="s">
        <v>13</v>
      </c>
      <c r="D14" s="91">
        <f>SUM(E14:H14)</f>
        <v>13714</v>
      </c>
      <c r="E14" s="62">
        <v>0</v>
      </c>
      <c r="F14" s="62">
        <v>0</v>
      </c>
      <c r="G14" s="63">
        <v>0</v>
      </c>
      <c r="H14" s="64">
        <v>13714</v>
      </c>
      <c r="I14" s="2"/>
      <c r="J14" s="4"/>
    </row>
    <row r="15" spans="1:10" ht="45" customHeight="1">
      <c r="A15" s="101" t="s">
        <v>11</v>
      </c>
      <c r="B15" s="95" t="s">
        <v>67</v>
      </c>
      <c r="C15" s="59" t="s">
        <v>13</v>
      </c>
      <c r="D15" s="91">
        <f>SUM(E15:H15)</f>
        <v>1970280</v>
      </c>
      <c r="E15" s="91">
        <f>852871+1074900</f>
        <v>1927771</v>
      </c>
      <c r="F15" s="91">
        <v>42509</v>
      </c>
      <c r="G15" s="91">
        <v>0</v>
      </c>
      <c r="H15" s="104">
        <v>0</v>
      </c>
      <c r="I15" s="2"/>
      <c r="J15" s="4"/>
    </row>
    <row r="16" spans="1:10" s="1" customFormat="1" ht="25.5" customHeight="1">
      <c r="A16" s="101" t="s">
        <v>62</v>
      </c>
      <c r="B16" s="95" t="s">
        <v>63</v>
      </c>
      <c r="C16" s="59" t="s">
        <v>13</v>
      </c>
      <c r="D16" s="91">
        <v>4913</v>
      </c>
      <c r="E16" s="62"/>
      <c r="F16" s="62"/>
      <c r="G16" s="63"/>
      <c r="H16" s="64">
        <v>4913</v>
      </c>
      <c r="I16" s="2"/>
      <c r="J16" s="2"/>
    </row>
    <row r="17" spans="1:10" s="1" customFormat="1" ht="25.5" customHeight="1">
      <c r="A17" s="163" t="s">
        <v>12</v>
      </c>
      <c r="B17" s="165" t="s">
        <v>23</v>
      </c>
      <c r="C17" s="89" t="s">
        <v>13</v>
      </c>
      <c r="D17" s="105">
        <v>93961</v>
      </c>
      <c r="E17" s="90" t="s">
        <v>20</v>
      </c>
      <c r="F17" s="90" t="s">
        <v>20</v>
      </c>
      <c r="G17" s="90" t="s">
        <v>20</v>
      </c>
      <c r="H17" s="116" t="s">
        <v>20</v>
      </c>
      <c r="I17" s="2"/>
      <c r="J17" s="2"/>
    </row>
    <row r="18" spans="1:10" s="1" customFormat="1" ht="15.75" thickBot="1">
      <c r="A18" s="164"/>
      <c r="B18" s="166"/>
      <c r="C18" s="106" t="s">
        <v>14</v>
      </c>
      <c r="D18" s="107">
        <f>D17/D10*100</f>
        <v>1.8471073007338221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2"/>
      <c r="J18" s="2"/>
    </row>
    <row r="19" spans="1:10" s="1" customFormat="1" ht="15">
      <c r="A19" s="75"/>
      <c r="B19" s="76"/>
      <c r="C19" s="77"/>
      <c r="D19" s="78"/>
      <c r="E19" s="79"/>
      <c r="F19" s="79"/>
      <c r="G19" s="79"/>
      <c r="H19" s="79"/>
      <c r="I19" s="2"/>
      <c r="J19" s="2"/>
    </row>
    <row r="20" spans="1:35" s="16" customFormat="1" ht="15.75" customHeight="1">
      <c r="A20" s="65" t="s">
        <v>37</v>
      </c>
      <c r="B20" s="65"/>
      <c r="C20" s="110"/>
      <c r="D20" s="111"/>
      <c r="E20" s="112"/>
      <c r="F20" s="112"/>
      <c r="G20" s="112"/>
      <c r="H20" s="11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10"/>
      <c r="D21" s="112"/>
      <c r="E21" s="112"/>
      <c r="F21" s="112"/>
      <c r="G21" s="112"/>
      <c r="H21" s="110" t="s">
        <v>45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10"/>
      <c r="D22" s="112"/>
      <c r="E22" s="112"/>
      <c r="F22" s="112"/>
      <c r="G22" s="112"/>
      <c r="H22" s="112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10"/>
      <c r="D23" s="112"/>
      <c r="E23" s="112"/>
      <c r="F23" s="112"/>
      <c r="G23" s="112"/>
      <c r="H23" s="11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162" t="s">
        <v>36</v>
      </c>
      <c r="B24" s="162"/>
      <c r="C24" s="162"/>
      <c r="D24" s="162"/>
      <c r="E24" s="114"/>
      <c r="F24" s="114"/>
      <c r="G24" s="114"/>
      <c r="H24" s="110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3"/>
      <c r="B25" s="113"/>
      <c r="C25" s="113"/>
      <c r="D25" s="113"/>
      <c r="E25" s="114"/>
      <c r="F25" s="114"/>
      <c r="G25" s="114"/>
      <c r="H25" s="112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3"/>
      <c r="B26" s="113"/>
      <c r="C26" s="114"/>
      <c r="D26" s="114"/>
      <c r="E26" s="114"/>
      <c r="F26" s="114"/>
      <c r="G26" s="114"/>
      <c r="H26" s="1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162" t="s">
        <v>69</v>
      </c>
      <c r="B27" s="162"/>
      <c r="C27" s="162"/>
      <c r="D27" s="162"/>
      <c r="E27" s="114"/>
      <c r="F27" s="114"/>
      <c r="G27" s="114"/>
      <c r="H27" s="110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10"/>
      <c r="D28" s="112"/>
      <c r="E28" s="114"/>
      <c r="F28" s="114"/>
      <c r="G28" s="114"/>
      <c r="H28" s="112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10"/>
      <c r="D29" s="112"/>
      <c r="E29" s="114"/>
      <c r="F29" s="114"/>
      <c r="G29" s="114"/>
      <c r="H29" s="11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6" customFormat="1" ht="15">
      <c r="A30" s="113"/>
      <c r="B30" s="113"/>
      <c r="C30" s="114"/>
      <c r="D30" s="114"/>
      <c r="E30" s="114"/>
      <c r="F30" s="114"/>
      <c r="G30" s="114"/>
      <c r="H30" s="11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8" s="16" customFormat="1" ht="15">
      <c r="A31" s="113"/>
      <c r="B31" s="113"/>
      <c r="C31" s="66" t="s">
        <v>25</v>
      </c>
      <c r="D31" s="67"/>
      <c r="E31" s="67"/>
      <c r="F31" s="68"/>
      <c r="G31" s="65"/>
      <c r="H31" s="65"/>
    </row>
    <row r="32" spans="1:8" s="16" customFormat="1" ht="15">
      <c r="A32" s="65"/>
      <c r="B32" s="65"/>
      <c r="C32" s="69" t="s">
        <v>29</v>
      </c>
      <c r="D32" s="69"/>
      <c r="E32" s="69"/>
      <c r="F32" s="69"/>
      <c r="G32" s="69"/>
      <c r="H32" s="69"/>
    </row>
    <row r="33" spans="1:8" s="1" customFormat="1" ht="12.75">
      <c r="A33"/>
      <c r="B33"/>
      <c r="C33"/>
      <c r="D33"/>
      <c r="E33"/>
      <c r="F33"/>
      <c r="G33"/>
      <c r="H33"/>
    </row>
  </sheetData>
  <sheetProtection/>
  <mergeCells count="9">
    <mergeCell ref="A27:D27"/>
    <mergeCell ref="A6:H6"/>
    <mergeCell ref="A17:A18"/>
    <mergeCell ref="B17:B18"/>
    <mergeCell ref="A24:D24"/>
    <mergeCell ref="A1:H1"/>
    <mergeCell ref="A2:H2"/>
    <mergeCell ref="A3:H3"/>
    <mergeCell ref="A5:H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167" t="s">
        <v>18</v>
      </c>
      <c r="B1" s="167"/>
      <c r="C1" s="167"/>
      <c r="D1" s="167"/>
      <c r="E1" s="167"/>
      <c r="F1" s="167"/>
      <c r="G1" s="167"/>
      <c r="H1" s="167"/>
      <c r="I1" s="7"/>
      <c r="J1" s="7"/>
    </row>
    <row r="2" spans="1:10" ht="15.75">
      <c r="A2" s="167" t="s">
        <v>39</v>
      </c>
      <c r="B2" s="167"/>
      <c r="C2" s="167"/>
      <c r="D2" s="167"/>
      <c r="E2" s="167"/>
      <c r="F2" s="167"/>
      <c r="G2" s="167"/>
      <c r="H2" s="167"/>
      <c r="I2" s="7"/>
      <c r="J2" s="7"/>
    </row>
    <row r="3" spans="1:10" ht="15.75">
      <c r="A3" s="167" t="s">
        <v>55</v>
      </c>
      <c r="B3" s="167"/>
      <c r="C3" s="167"/>
      <c r="D3" s="167"/>
      <c r="E3" s="167"/>
      <c r="F3" s="167"/>
      <c r="G3" s="167"/>
      <c r="H3" s="167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156" t="s">
        <v>40</v>
      </c>
      <c r="B5" s="156"/>
      <c r="C5" s="156"/>
      <c r="D5" s="156"/>
      <c r="E5" s="156"/>
      <c r="F5" s="156"/>
      <c r="G5" s="156"/>
      <c r="H5" s="156"/>
      <c r="I5" s="7"/>
      <c r="J5" s="7"/>
    </row>
    <row r="6" spans="1:10" ht="15.75">
      <c r="A6" s="156" t="s">
        <v>68</v>
      </c>
      <c r="B6" s="156"/>
      <c r="C6" s="156"/>
      <c r="D6" s="156"/>
      <c r="E6" s="156"/>
      <c r="F6" s="156"/>
      <c r="G6" s="156"/>
      <c r="H6" s="156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0" ht="36" customHeight="1" thickBot="1">
      <c r="A8" s="51" t="s">
        <v>16</v>
      </c>
      <c r="B8" s="52" t="s">
        <v>5</v>
      </c>
      <c r="C8" s="117" t="s">
        <v>6</v>
      </c>
      <c r="D8" s="118" t="s">
        <v>0</v>
      </c>
      <c r="E8" s="118" t="s">
        <v>1</v>
      </c>
      <c r="F8" s="118" t="s">
        <v>2</v>
      </c>
      <c r="G8" s="118" t="s">
        <v>3</v>
      </c>
      <c r="H8" s="119" t="s">
        <v>4</v>
      </c>
      <c r="I8" s="120"/>
      <c r="J8" s="4"/>
    </row>
    <row r="9" spans="1:10" ht="15" thickBot="1">
      <c r="A9" s="55">
        <v>1</v>
      </c>
      <c r="B9" s="56">
        <v>2</v>
      </c>
      <c r="C9" s="121">
        <v>3</v>
      </c>
      <c r="D9" s="122">
        <v>4</v>
      </c>
      <c r="E9" s="122">
        <v>5</v>
      </c>
      <c r="F9" s="122">
        <v>6</v>
      </c>
      <c r="G9" s="122">
        <v>7</v>
      </c>
      <c r="H9" s="123">
        <v>8</v>
      </c>
      <c r="I9" s="120"/>
      <c r="J9" s="4"/>
    </row>
    <row r="10" spans="1:10" ht="36.75" customHeight="1">
      <c r="A10" s="96">
        <v>1</v>
      </c>
      <c r="B10" s="97" t="s">
        <v>66</v>
      </c>
      <c r="C10" s="124" t="s">
        <v>13</v>
      </c>
      <c r="D10" s="125">
        <f>E10+F10</f>
        <v>4707148</v>
      </c>
      <c r="E10" s="125">
        <v>4582884</v>
      </c>
      <c r="F10" s="125">
        <v>124264</v>
      </c>
      <c r="G10" s="125">
        <v>0</v>
      </c>
      <c r="H10" s="126">
        <v>0</v>
      </c>
      <c r="I10" s="120"/>
      <c r="J10" s="4" t="s">
        <v>17</v>
      </c>
    </row>
    <row r="11" spans="1:10" ht="36.75" customHeight="1">
      <c r="A11" s="101">
        <v>2</v>
      </c>
      <c r="B11" s="95" t="s">
        <v>64</v>
      </c>
      <c r="C11" s="127" t="s">
        <v>13</v>
      </c>
      <c r="D11" s="128">
        <f>SUM(E11:H11)</f>
        <v>4703599</v>
      </c>
      <c r="E11" s="128">
        <f>E12+E15</f>
        <v>1950282</v>
      </c>
      <c r="F11" s="128">
        <f>F12+F15</f>
        <v>32217</v>
      </c>
      <c r="G11" s="128">
        <f>G12+G15</f>
        <v>2585446</v>
      </c>
      <c r="H11" s="129">
        <f>H12+H15</f>
        <v>135654</v>
      </c>
      <c r="I11" s="120"/>
      <c r="J11" s="4"/>
    </row>
    <row r="12" spans="1:10" ht="63" customHeight="1">
      <c r="A12" s="101" t="s">
        <v>7</v>
      </c>
      <c r="B12" s="95" t="s">
        <v>65</v>
      </c>
      <c r="C12" s="127" t="s">
        <v>13</v>
      </c>
      <c r="D12" s="128">
        <f>SUM(E12:H12)</f>
        <v>2721100</v>
      </c>
      <c r="E12" s="128">
        <f>E13+E14</f>
        <v>0</v>
      </c>
      <c r="F12" s="128">
        <f>F13+F14</f>
        <v>0</v>
      </c>
      <c r="G12" s="128">
        <v>2585446</v>
      </c>
      <c r="H12" s="129">
        <f>H13+H14</f>
        <v>135654</v>
      </c>
      <c r="I12" s="120"/>
      <c r="J12" s="4"/>
    </row>
    <row r="13" spans="1:10" ht="36.75" customHeight="1">
      <c r="A13" s="60" t="s">
        <v>8</v>
      </c>
      <c r="B13" s="61" t="s">
        <v>9</v>
      </c>
      <c r="C13" s="127" t="s">
        <v>13</v>
      </c>
      <c r="D13" s="128">
        <f>SUM(E13:H13)</f>
        <v>2694763</v>
      </c>
      <c r="E13" s="128">
        <v>0</v>
      </c>
      <c r="F13" s="128">
        <v>0</v>
      </c>
      <c r="G13" s="128">
        <v>2585446</v>
      </c>
      <c r="H13" s="129">
        <v>109317</v>
      </c>
      <c r="I13" s="120"/>
      <c r="J13" s="4"/>
    </row>
    <row r="14" spans="1:10" ht="42.75" customHeight="1">
      <c r="A14" s="60" t="s">
        <v>10</v>
      </c>
      <c r="B14" s="103" t="s">
        <v>15</v>
      </c>
      <c r="C14" s="127" t="s">
        <v>13</v>
      </c>
      <c r="D14" s="128">
        <f>SUM(E14:H14)</f>
        <v>26337</v>
      </c>
      <c r="E14" s="130">
        <v>0</v>
      </c>
      <c r="F14" s="130">
        <v>0</v>
      </c>
      <c r="G14" s="130">
        <v>0</v>
      </c>
      <c r="H14" s="131">
        <v>26337</v>
      </c>
      <c r="I14" s="120"/>
      <c r="J14" s="4"/>
    </row>
    <row r="15" spans="1:10" ht="45" customHeight="1">
      <c r="A15" s="101" t="s">
        <v>11</v>
      </c>
      <c r="B15" s="95" t="s">
        <v>67</v>
      </c>
      <c r="C15" s="127" t="s">
        <v>13</v>
      </c>
      <c r="D15" s="128">
        <f>SUM(E15:H15)</f>
        <v>1982499</v>
      </c>
      <c r="E15" s="128">
        <v>1950282</v>
      </c>
      <c r="F15" s="128">
        <v>32217</v>
      </c>
      <c r="G15" s="128">
        <v>0</v>
      </c>
      <c r="H15" s="129">
        <v>0</v>
      </c>
      <c r="I15" s="120"/>
      <c r="J15" s="86"/>
    </row>
    <row r="16" spans="1:10" s="1" customFormat="1" ht="25.5" customHeight="1">
      <c r="A16" s="101" t="s">
        <v>62</v>
      </c>
      <c r="B16" s="95" t="s">
        <v>63</v>
      </c>
      <c r="C16" s="127" t="s">
        <v>13</v>
      </c>
      <c r="D16" s="128">
        <f>H16</f>
        <v>3549</v>
      </c>
      <c r="E16" s="130"/>
      <c r="F16" s="130"/>
      <c r="G16" s="130"/>
      <c r="H16" s="131">
        <v>3549</v>
      </c>
      <c r="I16" s="120"/>
      <c r="J16" s="2"/>
    </row>
    <row r="17" spans="1:10" s="1" customFormat="1" ht="25.5" customHeight="1">
      <c r="A17" s="163" t="s">
        <v>12</v>
      </c>
      <c r="B17" s="165" t="s">
        <v>23</v>
      </c>
      <c r="C17" s="132" t="s">
        <v>13</v>
      </c>
      <c r="D17" s="133">
        <v>258053</v>
      </c>
      <c r="E17" s="134" t="s">
        <v>20</v>
      </c>
      <c r="F17" s="134" t="s">
        <v>20</v>
      </c>
      <c r="G17" s="134" t="s">
        <v>20</v>
      </c>
      <c r="H17" s="135" t="s">
        <v>20</v>
      </c>
      <c r="I17" s="120"/>
      <c r="J17" s="2"/>
    </row>
    <row r="18" spans="1:10" s="1" customFormat="1" ht="15.75" thickBot="1">
      <c r="A18" s="164"/>
      <c r="B18" s="166"/>
      <c r="C18" s="106" t="s">
        <v>14</v>
      </c>
      <c r="D18" s="107">
        <f>D17/D10*100</f>
        <v>5.482151825266595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2"/>
      <c r="J18" s="2"/>
    </row>
    <row r="19" spans="1:10" s="1" customFormat="1" ht="15">
      <c r="A19" s="75"/>
      <c r="B19" s="76"/>
      <c r="C19" s="77"/>
      <c r="D19" s="78"/>
      <c r="E19" s="79"/>
      <c r="F19" s="79"/>
      <c r="G19" s="79"/>
      <c r="H19" s="79"/>
      <c r="I19" s="2"/>
      <c r="J19" s="2"/>
    </row>
    <row r="20" spans="1:35" s="16" customFormat="1" ht="15.75" customHeight="1">
      <c r="A20" s="65" t="s">
        <v>37</v>
      </c>
      <c r="B20" s="65"/>
      <c r="C20" s="110"/>
      <c r="D20" s="111"/>
      <c r="E20" s="112"/>
      <c r="F20" s="112"/>
      <c r="G20" s="112"/>
      <c r="H20" s="11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10"/>
      <c r="D21" s="112"/>
      <c r="E21" s="112"/>
      <c r="F21" s="112"/>
      <c r="G21" s="112"/>
      <c r="H21" s="110" t="s">
        <v>45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10"/>
      <c r="D22" s="112"/>
      <c r="E22" s="112"/>
      <c r="F22" s="112"/>
      <c r="G22" s="112"/>
      <c r="H22" s="112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10"/>
      <c r="D23" s="112"/>
      <c r="E23" s="112"/>
      <c r="F23" s="112"/>
      <c r="G23" s="112"/>
      <c r="H23" s="11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162" t="s">
        <v>36</v>
      </c>
      <c r="B24" s="162"/>
      <c r="C24" s="162"/>
      <c r="D24" s="162"/>
      <c r="E24" s="114"/>
      <c r="F24" s="114"/>
      <c r="G24" s="114"/>
      <c r="H24" s="110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3"/>
      <c r="B25" s="113"/>
      <c r="C25" s="113"/>
      <c r="D25" s="113"/>
      <c r="E25" s="114"/>
      <c r="F25" s="114"/>
      <c r="G25" s="114"/>
      <c r="H25" s="112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3"/>
      <c r="B26" s="113"/>
      <c r="C26" s="114"/>
      <c r="D26" s="114"/>
      <c r="E26" s="114"/>
      <c r="F26" s="114"/>
      <c r="G26" s="114"/>
      <c r="H26" s="1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162" t="s">
        <v>69</v>
      </c>
      <c r="B27" s="162"/>
      <c r="C27" s="162"/>
      <c r="D27" s="162"/>
      <c r="E27" s="114"/>
      <c r="F27" s="114"/>
      <c r="G27" s="114"/>
      <c r="H27" s="110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10"/>
      <c r="D28" s="112"/>
      <c r="E28" s="114"/>
      <c r="F28" s="114"/>
      <c r="G28" s="114"/>
      <c r="H28" s="112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10"/>
      <c r="D29" s="112"/>
      <c r="E29" s="114"/>
      <c r="F29" s="114"/>
      <c r="G29" s="114"/>
      <c r="H29" s="11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6" customFormat="1" ht="15">
      <c r="A30" s="113"/>
      <c r="B30" s="113"/>
      <c r="C30" s="114"/>
      <c r="D30" s="114"/>
      <c r="E30" s="114"/>
      <c r="F30" s="114"/>
      <c r="G30" s="114"/>
      <c r="H30" s="11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8" s="16" customFormat="1" ht="15">
      <c r="A31" s="113"/>
      <c r="B31" s="113"/>
      <c r="C31" s="137" t="s">
        <v>72</v>
      </c>
      <c r="D31" s="138"/>
      <c r="E31" s="138"/>
      <c r="F31" s="139"/>
      <c r="G31" s="140"/>
      <c r="H31" s="140"/>
    </row>
    <row r="32" spans="1:8" s="16" customFormat="1" ht="15">
      <c r="A32" s="65"/>
      <c r="B32" s="65"/>
      <c r="C32" s="141" t="s">
        <v>71</v>
      </c>
      <c r="D32" s="141"/>
      <c r="E32" s="141"/>
      <c r="F32" s="141"/>
      <c r="G32" s="141"/>
      <c r="H32" s="141"/>
    </row>
    <row r="33" spans="1:8" s="1" customFormat="1" ht="12.75">
      <c r="A33"/>
      <c r="B33"/>
      <c r="C33"/>
      <c r="D33"/>
      <c r="E33"/>
      <c r="F33"/>
      <c r="G33"/>
      <c r="H33"/>
    </row>
  </sheetData>
  <sheetProtection/>
  <mergeCells count="9">
    <mergeCell ref="A17:A18"/>
    <mergeCell ref="B17:B18"/>
    <mergeCell ref="A24:D24"/>
    <mergeCell ref="A27:D27"/>
    <mergeCell ref="A1:H1"/>
    <mergeCell ref="A2:H2"/>
    <mergeCell ref="A3:H3"/>
    <mergeCell ref="A5:H5"/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A1" sqref="A1:IV16384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</cols>
  <sheetData>
    <row r="1" spans="1:9" ht="14.25">
      <c r="A1" s="154" t="s">
        <v>18</v>
      </c>
      <c r="B1" s="154"/>
      <c r="C1" s="154"/>
      <c r="D1" s="154"/>
      <c r="E1" s="154"/>
      <c r="F1" s="154"/>
      <c r="G1" s="154"/>
      <c r="H1" s="154"/>
      <c r="I1" s="44"/>
    </row>
    <row r="2" spans="1:9" ht="14.25">
      <c r="A2" s="154" t="s">
        <v>39</v>
      </c>
      <c r="B2" s="154"/>
      <c r="C2" s="154"/>
      <c r="D2" s="154"/>
      <c r="E2" s="154"/>
      <c r="F2" s="154"/>
      <c r="G2" s="154"/>
      <c r="H2" s="154"/>
      <c r="I2" s="44"/>
    </row>
    <row r="3" spans="1:9" ht="14.25">
      <c r="A3" s="155" t="s">
        <v>54</v>
      </c>
      <c r="B3" s="155"/>
      <c r="C3" s="155"/>
      <c r="D3" s="155"/>
      <c r="E3" s="155"/>
      <c r="F3" s="155"/>
      <c r="G3" s="155"/>
      <c r="H3" s="15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56" t="s">
        <v>40</v>
      </c>
      <c r="B5" s="156"/>
      <c r="C5" s="156"/>
      <c r="D5" s="156"/>
      <c r="E5" s="156"/>
      <c r="F5" s="156"/>
      <c r="G5" s="156"/>
      <c r="H5" s="156"/>
      <c r="I5" s="44"/>
    </row>
    <row r="6" spans="1:9" ht="15.75">
      <c r="A6" s="157" t="s">
        <v>35</v>
      </c>
      <c r="B6" s="157"/>
      <c r="C6" s="157"/>
      <c r="D6" s="157"/>
      <c r="E6" s="157"/>
      <c r="F6" s="157"/>
      <c r="G6" s="157"/>
      <c r="H6" s="15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10" ht="43.5" customHeight="1" thickBot="1">
      <c r="A8" s="51" t="s">
        <v>16</v>
      </c>
      <c r="B8" s="52" t="s">
        <v>5</v>
      </c>
      <c r="C8" s="117" t="s">
        <v>6</v>
      </c>
      <c r="D8" s="118" t="s">
        <v>0</v>
      </c>
      <c r="E8" s="118" t="s">
        <v>1</v>
      </c>
      <c r="F8" s="118" t="s">
        <v>2</v>
      </c>
      <c r="G8" s="118" t="s">
        <v>3</v>
      </c>
      <c r="H8" s="119" t="s">
        <v>4</v>
      </c>
      <c r="I8" s="120"/>
      <c r="J8" s="4"/>
    </row>
    <row r="9" spans="1:10" ht="15" thickBot="1">
      <c r="A9" s="55">
        <v>1</v>
      </c>
      <c r="B9" s="56">
        <v>2</v>
      </c>
      <c r="C9" s="121">
        <v>3</v>
      </c>
      <c r="D9" s="122">
        <v>4</v>
      </c>
      <c r="E9" s="122">
        <v>5</v>
      </c>
      <c r="F9" s="122">
        <v>6</v>
      </c>
      <c r="G9" s="122">
        <v>7</v>
      </c>
      <c r="H9" s="123">
        <v>8</v>
      </c>
      <c r="I9" s="120"/>
      <c r="J9" s="4"/>
    </row>
    <row r="10" spans="1:10" ht="36.75" customHeight="1">
      <c r="A10" s="96">
        <v>1</v>
      </c>
      <c r="B10" s="97" t="s">
        <v>66</v>
      </c>
      <c r="C10" s="124" t="s">
        <v>13</v>
      </c>
      <c r="D10" s="125">
        <f>E10+F10</f>
        <v>3975603</v>
      </c>
      <c r="E10" s="125">
        <v>3865443</v>
      </c>
      <c r="F10" s="125">
        <v>110160</v>
      </c>
      <c r="G10" s="125">
        <v>0</v>
      </c>
      <c r="H10" s="126">
        <v>0</v>
      </c>
      <c r="I10" s="120"/>
      <c r="J10" s="4" t="s">
        <v>17</v>
      </c>
    </row>
    <row r="11" spans="1:10" ht="47.25" customHeight="1">
      <c r="A11" s="101">
        <v>2</v>
      </c>
      <c r="B11" s="95" t="s">
        <v>64</v>
      </c>
      <c r="C11" s="127" t="s">
        <v>13</v>
      </c>
      <c r="D11" s="128">
        <f>SUM(E11:H11)</f>
        <v>3970630</v>
      </c>
      <c r="E11" s="128">
        <f>E12+E15</f>
        <v>1558169</v>
      </c>
      <c r="F11" s="128">
        <f>F12+F15</f>
        <v>26600</v>
      </c>
      <c r="G11" s="128">
        <f>G12+G15</f>
        <v>2293221</v>
      </c>
      <c r="H11" s="129">
        <f>H12+H15</f>
        <v>92640</v>
      </c>
      <c r="I11" s="120"/>
      <c r="J11" s="4"/>
    </row>
    <row r="12" spans="1:10" ht="63" customHeight="1">
      <c r="A12" s="101" t="s">
        <v>7</v>
      </c>
      <c r="B12" s="95" t="s">
        <v>65</v>
      </c>
      <c r="C12" s="127" t="s">
        <v>13</v>
      </c>
      <c r="D12" s="128">
        <f>SUM(E12:H12)</f>
        <v>2385861</v>
      </c>
      <c r="E12" s="128">
        <f>E13+E14</f>
        <v>0</v>
      </c>
      <c r="F12" s="128">
        <f>F13+F14</f>
        <v>0</v>
      </c>
      <c r="G12" s="128">
        <v>2293221</v>
      </c>
      <c r="H12" s="129">
        <f>H13+H14</f>
        <v>92640</v>
      </c>
      <c r="I12" s="120"/>
      <c r="J12" s="4"/>
    </row>
    <row r="13" spans="1:10" ht="36.75" customHeight="1">
      <c r="A13" s="60" t="s">
        <v>8</v>
      </c>
      <c r="B13" s="61" t="s">
        <v>9</v>
      </c>
      <c r="C13" s="127" t="s">
        <v>13</v>
      </c>
      <c r="D13" s="128">
        <f>SUM(E13:H13)</f>
        <v>2378691</v>
      </c>
      <c r="E13" s="128">
        <v>0</v>
      </c>
      <c r="F13" s="128">
        <v>0</v>
      </c>
      <c r="G13" s="128">
        <v>2293221</v>
      </c>
      <c r="H13" s="129">
        <v>85470</v>
      </c>
      <c r="I13" s="120"/>
      <c r="J13" s="4"/>
    </row>
    <row r="14" spans="1:10" ht="42.75" customHeight="1">
      <c r="A14" s="60" t="s">
        <v>10</v>
      </c>
      <c r="B14" s="103" t="s">
        <v>15</v>
      </c>
      <c r="C14" s="127" t="s">
        <v>13</v>
      </c>
      <c r="D14" s="128">
        <f>SUM(E14:H14)</f>
        <v>7170</v>
      </c>
      <c r="E14" s="130">
        <v>0</v>
      </c>
      <c r="F14" s="130">
        <v>0</v>
      </c>
      <c r="G14" s="130">
        <v>0</v>
      </c>
      <c r="H14" s="131">
        <v>7170</v>
      </c>
      <c r="I14" s="120"/>
      <c r="J14" s="4"/>
    </row>
    <row r="15" spans="1:10" ht="45" customHeight="1">
      <c r="A15" s="101" t="s">
        <v>11</v>
      </c>
      <c r="B15" s="95" t="s">
        <v>67</v>
      </c>
      <c r="C15" s="127" t="s">
        <v>13</v>
      </c>
      <c r="D15" s="128">
        <f>SUM(E15:H15)</f>
        <v>1584769</v>
      </c>
      <c r="E15" s="128">
        <v>1558169</v>
      </c>
      <c r="F15" s="128">
        <v>26600</v>
      </c>
      <c r="G15" s="128">
        <v>0</v>
      </c>
      <c r="H15" s="129">
        <v>0</v>
      </c>
      <c r="I15" s="120"/>
      <c r="J15" s="86"/>
    </row>
    <row r="16" spans="1:10" s="1" customFormat="1" ht="25.5" customHeight="1">
      <c r="A16" s="101" t="s">
        <v>62</v>
      </c>
      <c r="B16" s="95" t="s">
        <v>63</v>
      </c>
      <c r="C16" s="127" t="s">
        <v>13</v>
      </c>
      <c r="D16" s="128">
        <f>H16</f>
        <v>4973</v>
      </c>
      <c r="E16" s="130"/>
      <c r="F16" s="130"/>
      <c r="G16" s="130"/>
      <c r="H16" s="131">
        <v>4973</v>
      </c>
      <c r="I16" s="120"/>
      <c r="J16" s="2"/>
    </row>
    <row r="17" spans="1:10" s="1" customFormat="1" ht="25.5" customHeight="1">
      <c r="A17" s="163" t="s">
        <v>12</v>
      </c>
      <c r="B17" s="165" t="s">
        <v>23</v>
      </c>
      <c r="C17" s="132" t="s">
        <v>13</v>
      </c>
      <c r="D17" s="133">
        <v>70045</v>
      </c>
      <c r="E17" s="134" t="s">
        <v>20</v>
      </c>
      <c r="F17" s="134" t="s">
        <v>20</v>
      </c>
      <c r="G17" s="134" t="s">
        <v>20</v>
      </c>
      <c r="H17" s="135" t="s">
        <v>20</v>
      </c>
      <c r="I17" s="120"/>
      <c r="J17" s="2"/>
    </row>
    <row r="18" spans="1:10" s="1" customFormat="1" ht="15.75" thickBot="1">
      <c r="A18" s="164"/>
      <c r="B18" s="166"/>
      <c r="C18" s="106" t="s">
        <v>14</v>
      </c>
      <c r="D18" s="107">
        <f>D17/D10*100</f>
        <v>1.7618710922594636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2"/>
      <c r="J18" s="2"/>
    </row>
    <row r="19" spans="1:10" s="1" customFormat="1" ht="15">
      <c r="A19" s="75"/>
      <c r="B19" s="76"/>
      <c r="C19" s="77"/>
      <c r="D19" s="136"/>
      <c r="E19" s="79"/>
      <c r="F19" s="79"/>
      <c r="G19" s="79"/>
      <c r="H19" s="79"/>
      <c r="I19" s="2"/>
      <c r="J19" s="2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37</v>
      </c>
      <c r="B21" s="65"/>
      <c r="C21" s="110"/>
      <c r="D21" s="111"/>
      <c r="E21" s="112"/>
      <c r="F21" s="112"/>
      <c r="G21" s="112"/>
      <c r="H21" s="110"/>
    </row>
    <row r="22" spans="1:8" ht="15">
      <c r="A22" s="65"/>
      <c r="B22" s="65"/>
      <c r="C22" s="110"/>
      <c r="D22" s="112"/>
      <c r="E22" s="112"/>
      <c r="F22" s="112"/>
      <c r="G22" s="112"/>
      <c r="H22" s="110" t="s">
        <v>45</v>
      </c>
    </row>
    <row r="23" spans="1:8" ht="15">
      <c r="A23" s="65"/>
      <c r="B23" s="65"/>
      <c r="C23" s="110"/>
      <c r="D23" s="112"/>
      <c r="E23" s="112"/>
      <c r="F23" s="112"/>
      <c r="G23" s="112"/>
      <c r="H23" s="112" t="s">
        <v>19</v>
      </c>
    </row>
    <row r="24" spans="1:8" ht="15">
      <c r="A24" s="65"/>
      <c r="B24" s="65"/>
      <c r="C24" s="110"/>
      <c r="D24" s="112"/>
      <c r="E24" s="112"/>
      <c r="F24" s="112"/>
      <c r="G24" s="112"/>
      <c r="H24" s="112"/>
    </row>
    <row r="25" spans="1:8" ht="15" customHeight="1">
      <c r="A25" s="162" t="s">
        <v>36</v>
      </c>
      <c r="B25" s="162"/>
      <c r="C25" s="162"/>
      <c r="D25" s="162"/>
      <c r="E25" s="114"/>
      <c r="F25" s="114"/>
      <c r="G25" s="114"/>
      <c r="H25" s="110" t="s">
        <v>22</v>
      </c>
    </row>
    <row r="26" spans="1:8" ht="15">
      <c r="A26" s="113"/>
      <c r="B26" s="113"/>
      <c r="C26" s="113"/>
      <c r="D26" s="113"/>
      <c r="E26" s="114"/>
      <c r="F26" s="114"/>
      <c r="G26" s="114"/>
      <c r="H26" s="112" t="s">
        <v>19</v>
      </c>
    </row>
    <row r="27" spans="1:8" ht="15">
      <c r="A27" s="113"/>
      <c r="B27" s="113"/>
      <c r="C27" s="114"/>
      <c r="D27" s="114"/>
      <c r="E27" s="114"/>
      <c r="F27" s="114"/>
      <c r="G27" s="114"/>
      <c r="H27" s="112"/>
    </row>
    <row r="28" spans="1:8" ht="15" customHeight="1">
      <c r="A28" s="162" t="s">
        <v>69</v>
      </c>
      <c r="B28" s="162"/>
      <c r="C28" s="162"/>
      <c r="D28" s="162"/>
      <c r="E28" s="114"/>
      <c r="F28" s="114"/>
      <c r="G28" s="114"/>
      <c r="H28" s="110" t="s">
        <v>22</v>
      </c>
    </row>
    <row r="29" spans="1:8" ht="15">
      <c r="A29" s="65"/>
      <c r="B29" s="65"/>
      <c r="C29" s="110"/>
      <c r="D29" s="112"/>
      <c r="E29" s="114"/>
      <c r="F29" s="114"/>
      <c r="G29" s="114"/>
      <c r="H29" s="112" t="s">
        <v>19</v>
      </c>
    </row>
    <row r="30" spans="1:8" ht="15">
      <c r="A30" s="65"/>
      <c r="B30" s="65"/>
      <c r="C30" s="110"/>
      <c r="D30" s="112"/>
      <c r="E30" s="114"/>
      <c r="F30" s="114"/>
      <c r="G30" s="114"/>
      <c r="H30" s="112"/>
    </row>
    <row r="31" spans="1:8" ht="15">
      <c r="A31" s="113"/>
      <c r="B31" s="113"/>
      <c r="C31" s="114"/>
      <c r="D31" s="114"/>
      <c r="E31" s="114"/>
      <c r="F31" s="114"/>
      <c r="G31" s="114"/>
      <c r="H31" s="112"/>
    </row>
    <row r="32" spans="1:8" ht="15">
      <c r="A32" s="113"/>
      <c r="B32" s="143"/>
      <c r="C32" s="137" t="s">
        <v>70</v>
      </c>
      <c r="D32" s="138"/>
      <c r="E32" s="138"/>
      <c r="F32" s="139"/>
      <c r="G32" s="140"/>
      <c r="H32" s="140"/>
    </row>
    <row r="33" spans="1:8" ht="15">
      <c r="A33" s="65"/>
      <c r="B33" s="140"/>
      <c r="C33" s="141" t="s">
        <v>71</v>
      </c>
      <c r="D33" s="141"/>
      <c r="E33" s="141"/>
      <c r="F33" s="141"/>
      <c r="G33" s="141"/>
      <c r="H33" s="141"/>
    </row>
    <row r="34" spans="2:8" ht="12.75">
      <c r="B34" s="142"/>
      <c r="C34" s="142"/>
      <c r="D34" s="142"/>
      <c r="E34" s="142"/>
      <c r="F34" s="142"/>
      <c r="G34" s="142"/>
      <c r="H34" s="142"/>
    </row>
    <row r="35" spans="2:8" ht="12.75">
      <c r="B35" s="142"/>
      <c r="C35" s="142"/>
      <c r="D35" s="142"/>
      <c r="E35" s="142"/>
      <c r="F35" s="142"/>
      <c r="G35" s="142"/>
      <c r="H35" s="142"/>
    </row>
    <row r="36" spans="2:8" ht="12.75">
      <c r="B36" s="142"/>
      <c r="C36" s="142"/>
      <c r="D36" s="142"/>
      <c r="E36" s="142"/>
      <c r="F36" s="142"/>
      <c r="G36" s="142"/>
      <c r="H36" s="142"/>
    </row>
  </sheetData>
  <sheetProtection/>
  <mergeCells count="9">
    <mergeCell ref="B17:B18"/>
    <mergeCell ref="A25:D25"/>
    <mergeCell ref="A28:D28"/>
    <mergeCell ref="A1:H1"/>
    <mergeCell ref="A2:H2"/>
    <mergeCell ref="A3:H3"/>
    <mergeCell ref="A5:H5"/>
    <mergeCell ref="A6:H6"/>
    <mergeCell ref="A17:A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J8" sqref="J8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</cols>
  <sheetData>
    <row r="1" spans="1:9" ht="14.25">
      <c r="A1" s="154" t="s">
        <v>18</v>
      </c>
      <c r="B1" s="154"/>
      <c r="C1" s="154"/>
      <c r="D1" s="154"/>
      <c r="E1" s="154"/>
      <c r="F1" s="154"/>
      <c r="G1" s="154"/>
      <c r="H1" s="154"/>
      <c r="I1" s="44"/>
    </row>
    <row r="2" spans="1:9" ht="14.25">
      <c r="A2" s="154" t="s">
        <v>39</v>
      </c>
      <c r="B2" s="154"/>
      <c r="C2" s="154"/>
      <c r="D2" s="154"/>
      <c r="E2" s="154"/>
      <c r="F2" s="154"/>
      <c r="G2" s="154"/>
      <c r="H2" s="154"/>
      <c r="I2" s="44"/>
    </row>
    <row r="3" spans="1:9" ht="14.25">
      <c r="A3" s="155" t="s">
        <v>53</v>
      </c>
      <c r="B3" s="155"/>
      <c r="C3" s="155"/>
      <c r="D3" s="155"/>
      <c r="E3" s="155"/>
      <c r="F3" s="155"/>
      <c r="G3" s="155"/>
      <c r="H3" s="15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56" t="s">
        <v>40</v>
      </c>
      <c r="B5" s="156"/>
      <c r="C5" s="156"/>
      <c r="D5" s="156"/>
      <c r="E5" s="156"/>
      <c r="F5" s="156"/>
      <c r="G5" s="156"/>
      <c r="H5" s="156"/>
      <c r="I5" s="44"/>
    </row>
    <row r="6" spans="1:9" ht="15.75">
      <c r="A6" s="157" t="s">
        <v>35</v>
      </c>
      <c r="B6" s="157"/>
      <c r="C6" s="157"/>
      <c r="D6" s="157"/>
      <c r="E6" s="157"/>
      <c r="F6" s="157"/>
      <c r="G6" s="157"/>
      <c r="H6" s="15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10" ht="43.5" customHeight="1" thickBot="1">
      <c r="A8" s="51" t="s">
        <v>16</v>
      </c>
      <c r="B8" s="52" t="s">
        <v>5</v>
      </c>
      <c r="C8" s="117" t="s">
        <v>6</v>
      </c>
      <c r="D8" s="118" t="s">
        <v>0</v>
      </c>
      <c r="E8" s="118" t="s">
        <v>1</v>
      </c>
      <c r="F8" s="118" t="s">
        <v>2</v>
      </c>
      <c r="G8" s="118" t="s">
        <v>3</v>
      </c>
      <c r="H8" s="119" t="s">
        <v>4</v>
      </c>
      <c r="I8" s="120"/>
      <c r="J8" s="4"/>
    </row>
    <row r="9" spans="1:10" ht="15" thickBot="1">
      <c r="A9" s="55">
        <v>1</v>
      </c>
      <c r="B9" s="56">
        <v>2</v>
      </c>
      <c r="C9" s="121">
        <v>3</v>
      </c>
      <c r="D9" s="122">
        <v>4</v>
      </c>
      <c r="E9" s="122">
        <v>5</v>
      </c>
      <c r="F9" s="122">
        <v>6</v>
      </c>
      <c r="G9" s="122">
        <v>7</v>
      </c>
      <c r="H9" s="123">
        <v>8</v>
      </c>
      <c r="I9" s="120"/>
      <c r="J9" s="4"/>
    </row>
    <row r="10" spans="1:10" ht="36.75" customHeight="1">
      <c r="A10" s="96">
        <v>1</v>
      </c>
      <c r="B10" s="97" t="s">
        <v>66</v>
      </c>
      <c r="C10" s="124" t="s">
        <v>13</v>
      </c>
      <c r="D10" s="125">
        <f>E10+F10</f>
        <v>3537715</v>
      </c>
      <c r="E10" s="125">
        <v>3438183</v>
      </c>
      <c r="F10" s="125">
        <v>99532</v>
      </c>
      <c r="G10" s="125">
        <v>0</v>
      </c>
      <c r="H10" s="126">
        <v>0</v>
      </c>
      <c r="I10" s="120"/>
      <c r="J10" s="4" t="s">
        <v>17</v>
      </c>
    </row>
    <row r="11" spans="1:10" ht="47.25" customHeight="1">
      <c r="A11" s="101">
        <v>2</v>
      </c>
      <c r="B11" s="95" t="s">
        <v>64</v>
      </c>
      <c r="C11" s="127" t="s">
        <v>13</v>
      </c>
      <c r="D11" s="128">
        <f>SUM(E11:H11)</f>
        <v>3536251</v>
      </c>
      <c r="E11" s="128">
        <f>E12+E15</f>
        <v>1396082</v>
      </c>
      <c r="F11" s="128">
        <f>F12+F15</f>
        <v>25132</v>
      </c>
      <c r="G11" s="128">
        <f>G12+G15</f>
        <v>2045924</v>
      </c>
      <c r="H11" s="129">
        <f>H12+H15</f>
        <v>69113</v>
      </c>
      <c r="I11" s="120"/>
      <c r="J11" s="4"/>
    </row>
    <row r="12" spans="1:10" ht="63" customHeight="1">
      <c r="A12" s="101" t="s">
        <v>7</v>
      </c>
      <c r="B12" s="95" t="s">
        <v>65</v>
      </c>
      <c r="C12" s="127" t="s">
        <v>13</v>
      </c>
      <c r="D12" s="128">
        <f>SUM(E12:H12)</f>
        <v>2115037</v>
      </c>
      <c r="E12" s="128">
        <f>E13+E14</f>
        <v>0</v>
      </c>
      <c r="F12" s="128">
        <f>F13+F14</f>
        <v>0</v>
      </c>
      <c r="G12" s="128">
        <v>2045924</v>
      </c>
      <c r="H12" s="129">
        <f>H13+H14</f>
        <v>69113</v>
      </c>
      <c r="I12" s="120"/>
      <c r="J12" s="4"/>
    </row>
    <row r="13" spans="1:10" ht="51" customHeight="1">
      <c r="A13" s="60" t="s">
        <v>8</v>
      </c>
      <c r="B13" s="61" t="s">
        <v>9</v>
      </c>
      <c r="C13" s="127" t="s">
        <v>13</v>
      </c>
      <c r="D13" s="128">
        <f>SUM(E13:H13)</f>
        <v>2114687</v>
      </c>
      <c r="E13" s="128">
        <v>0</v>
      </c>
      <c r="F13" s="128">
        <v>0</v>
      </c>
      <c r="G13" s="128">
        <v>2045924</v>
      </c>
      <c r="H13" s="129">
        <v>68763</v>
      </c>
      <c r="I13" s="120"/>
      <c r="J13" s="4"/>
    </row>
    <row r="14" spans="1:10" ht="81.75" customHeight="1">
      <c r="A14" s="60" t="s">
        <v>10</v>
      </c>
      <c r="B14" s="103" t="s">
        <v>15</v>
      </c>
      <c r="C14" s="127" t="s">
        <v>13</v>
      </c>
      <c r="D14" s="128">
        <f>SUM(E14:H14)</f>
        <v>350</v>
      </c>
      <c r="E14" s="130">
        <v>0</v>
      </c>
      <c r="F14" s="130">
        <v>0</v>
      </c>
      <c r="G14" s="130">
        <v>0</v>
      </c>
      <c r="H14" s="131">
        <v>350</v>
      </c>
      <c r="I14" s="120"/>
      <c r="J14" s="4"/>
    </row>
    <row r="15" spans="1:10" ht="45" customHeight="1">
      <c r="A15" s="101" t="s">
        <v>11</v>
      </c>
      <c r="B15" s="95" t="s">
        <v>67</v>
      </c>
      <c r="C15" s="127" t="s">
        <v>13</v>
      </c>
      <c r="D15" s="128">
        <f>SUM(E15:H15)</f>
        <v>1421214</v>
      </c>
      <c r="E15" s="128">
        <v>1396082</v>
      </c>
      <c r="F15" s="128">
        <v>25132</v>
      </c>
      <c r="G15" s="128">
        <v>0</v>
      </c>
      <c r="H15" s="129">
        <v>0</v>
      </c>
      <c r="I15" s="120"/>
      <c r="J15" s="86"/>
    </row>
    <row r="16" spans="1:10" s="1" customFormat="1" ht="25.5" customHeight="1">
      <c r="A16" s="101" t="s">
        <v>62</v>
      </c>
      <c r="B16" s="95" t="s">
        <v>63</v>
      </c>
      <c r="C16" s="127" t="s">
        <v>13</v>
      </c>
      <c r="D16" s="128">
        <f>H16</f>
        <v>1464</v>
      </c>
      <c r="E16" s="130"/>
      <c r="F16" s="130"/>
      <c r="G16" s="130"/>
      <c r="H16" s="131">
        <v>1464</v>
      </c>
      <c r="I16" s="120"/>
      <c r="J16" s="2"/>
    </row>
    <row r="17" spans="1:10" s="1" customFormat="1" ht="25.5" customHeight="1">
      <c r="A17" s="163" t="s">
        <v>12</v>
      </c>
      <c r="B17" s="165" t="s">
        <v>23</v>
      </c>
      <c r="C17" s="132" t="s">
        <v>13</v>
      </c>
      <c r="D17" s="133">
        <v>48009</v>
      </c>
      <c r="E17" s="134" t="s">
        <v>20</v>
      </c>
      <c r="F17" s="134" t="s">
        <v>20</v>
      </c>
      <c r="G17" s="134" t="s">
        <v>20</v>
      </c>
      <c r="H17" s="135" t="s">
        <v>20</v>
      </c>
      <c r="I17" s="120"/>
      <c r="J17" s="2"/>
    </row>
    <row r="18" spans="1:10" s="1" customFormat="1" ht="15.75" thickBot="1">
      <c r="A18" s="164"/>
      <c r="B18" s="166"/>
      <c r="C18" s="106" t="s">
        <v>14</v>
      </c>
      <c r="D18" s="107">
        <f>D17/D10*100</f>
        <v>1.3570623976210634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2"/>
      <c r="J18" s="2"/>
    </row>
    <row r="19" spans="1:10" s="1" customFormat="1" ht="15">
      <c r="A19" s="75"/>
      <c r="B19" s="76"/>
      <c r="C19" s="77"/>
      <c r="D19" s="136"/>
      <c r="E19" s="79"/>
      <c r="F19" s="79"/>
      <c r="G19" s="79"/>
      <c r="H19" s="79"/>
      <c r="I19" s="2"/>
      <c r="J19" s="2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37</v>
      </c>
      <c r="B21" s="65"/>
      <c r="C21" s="110"/>
      <c r="D21" s="111"/>
      <c r="E21" s="112"/>
      <c r="F21" s="112"/>
      <c r="G21" s="112"/>
      <c r="H21" s="110"/>
    </row>
    <row r="22" spans="1:8" ht="15">
      <c r="A22" s="65"/>
      <c r="B22" s="65"/>
      <c r="C22" s="110"/>
      <c r="D22" s="112"/>
      <c r="E22" s="112"/>
      <c r="F22" s="112"/>
      <c r="G22" s="112"/>
      <c r="H22" s="110" t="s">
        <v>45</v>
      </c>
    </row>
    <row r="23" spans="1:8" ht="15">
      <c r="A23" s="65"/>
      <c r="B23" s="65"/>
      <c r="C23" s="110"/>
      <c r="D23" s="112"/>
      <c r="E23" s="112"/>
      <c r="F23" s="112"/>
      <c r="G23" s="112"/>
      <c r="H23" s="112" t="s">
        <v>19</v>
      </c>
    </row>
    <row r="24" spans="1:8" ht="15">
      <c r="A24" s="65"/>
      <c r="B24" s="65"/>
      <c r="C24" s="110"/>
      <c r="D24" s="112"/>
      <c r="E24" s="112"/>
      <c r="F24" s="112"/>
      <c r="G24" s="112"/>
      <c r="H24" s="112"/>
    </row>
    <row r="25" spans="1:8" ht="15" customHeight="1">
      <c r="A25" s="162" t="s">
        <v>36</v>
      </c>
      <c r="B25" s="162"/>
      <c r="C25" s="162"/>
      <c r="D25" s="162"/>
      <c r="E25" s="114"/>
      <c r="F25" s="114"/>
      <c r="G25" s="114"/>
      <c r="H25" s="110" t="s">
        <v>22</v>
      </c>
    </row>
    <row r="26" spans="1:8" ht="15">
      <c r="A26" s="113"/>
      <c r="B26" s="113"/>
      <c r="C26" s="113"/>
      <c r="D26" s="113"/>
      <c r="E26" s="114"/>
      <c r="F26" s="114"/>
      <c r="G26" s="114"/>
      <c r="H26" s="112" t="s">
        <v>19</v>
      </c>
    </row>
    <row r="27" spans="1:8" ht="15">
      <c r="A27" s="113"/>
      <c r="B27" s="113"/>
      <c r="C27" s="114"/>
      <c r="D27" s="114"/>
      <c r="E27" s="114"/>
      <c r="F27" s="114"/>
      <c r="G27" s="114"/>
      <c r="H27" s="112"/>
    </row>
    <row r="28" spans="1:8" ht="15" customHeight="1">
      <c r="A28" s="162" t="s">
        <v>69</v>
      </c>
      <c r="B28" s="162"/>
      <c r="C28" s="162"/>
      <c r="D28" s="162"/>
      <c r="E28" s="114"/>
      <c r="F28" s="114"/>
      <c r="G28" s="114"/>
      <c r="H28" s="110" t="s">
        <v>22</v>
      </c>
    </row>
    <row r="29" spans="1:8" ht="15">
      <c r="A29" s="65"/>
      <c r="B29" s="65"/>
      <c r="C29" s="110"/>
      <c r="D29" s="112"/>
      <c r="E29" s="114"/>
      <c r="F29" s="114"/>
      <c r="G29" s="114"/>
      <c r="H29" s="112" t="s">
        <v>19</v>
      </c>
    </row>
    <row r="30" spans="1:8" ht="15">
      <c r="A30" s="65"/>
      <c r="B30" s="65"/>
      <c r="C30" s="110"/>
      <c r="D30" s="112"/>
      <c r="E30" s="114"/>
      <c r="F30" s="114"/>
      <c r="G30" s="114"/>
      <c r="H30" s="112"/>
    </row>
    <row r="31" spans="1:8" ht="15">
      <c r="A31" s="113"/>
      <c r="B31" s="113"/>
      <c r="C31" s="114"/>
      <c r="D31" s="114"/>
      <c r="E31" s="114"/>
      <c r="F31" s="114"/>
      <c r="G31" s="114"/>
      <c r="H31" s="112"/>
    </row>
    <row r="32" spans="1:8" ht="15">
      <c r="A32" s="113"/>
      <c r="B32" s="113"/>
      <c r="D32" s="67"/>
      <c r="E32" s="67"/>
      <c r="F32" s="68"/>
      <c r="G32" s="65"/>
      <c r="H32" s="65"/>
    </row>
    <row r="33" spans="1:8" ht="15">
      <c r="A33" s="66" t="s">
        <v>70</v>
      </c>
      <c r="B33" s="65"/>
      <c r="D33" s="69" t="s">
        <v>71</v>
      </c>
      <c r="E33" s="69"/>
      <c r="F33" s="69"/>
      <c r="G33" s="69"/>
      <c r="H33" s="69"/>
    </row>
    <row r="34" spans="2:8" ht="12.75">
      <c r="B34" s="142"/>
      <c r="C34" s="142"/>
      <c r="D34" s="142"/>
      <c r="E34" s="142"/>
      <c r="F34" s="142"/>
      <c r="G34" s="142"/>
      <c r="H34" s="142"/>
    </row>
    <row r="35" spans="2:8" ht="12.75">
      <c r="B35" s="142"/>
      <c r="C35" s="142"/>
      <c r="D35" s="142"/>
      <c r="E35" s="142"/>
      <c r="F35" s="142"/>
      <c r="G35" s="142"/>
      <c r="H35" s="142"/>
    </row>
    <row r="36" spans="2:8" ht="12.75">
      <c r="B36" s="142"/>
      <c r="C36" s="142"/>
      <c r="D36" s="142"/>
      <c r="E36" s="142"/>
      <c r="F36" s="142"/>
      <c r="G36" s="142"/>
      <c r="H36" s="142"/>
    </row>
  </sheetData>
  <sheetProtection/>
  <mergeCells count="9">
    <mergeCell ref="B17:B18"/>
    <mergeCell ref="A25:D25"/>
    <mergeCell ref="A28:D28"/>
    <mergeCell ref="A1:H1"/>
    <mergeCell ref="A2:H2"/>
    <mergeCell ref="A3:H3"/>
    <mergeCell ref="A5:H5"/>
    <mergeCell ref="A6:H6"/>
    <mergeCell ref="A17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8" sqref="J8:N14"/>
    </sheetView>
  </sheetViews>
  <sheetFormatPr defaultColWidth="9.00390625" defaultRowHeight="12.75"/>
  <cols>
    <col min="1" max="1" width="11.375" style="0" customWidth="1"/>
    <col min="2" max="2" width="18.375" style="0" customWidth="1"/>
    <col min="3" max="3" width="6.125" style="0" customWidth="1"/>
    <col min="4" max="4" width="11.75390625" style="0" customWidth="1"/>
    <col min="5" max="5" width="11.25390625" style="0" bestFit="1" customWidth="1"/>
    <col min="6" max="6" width="9.25390625" style="0" bestFit="1" customWidth="1"/>
    <col min="7" max="7" width="11.25390625" style="0" bestFit="1" customWidth="1"/>
    <col min="8" max="8" width="10.00390625" style="0" customWidth="1"/>
  </cols>
  <sheetData>
    <row r="1" spans="1:9" ht="14.25">
      <c r="A1" s="154" t="s">
        <v>18</v>
      </c>
      <c r="B1" s="154"/>
      <c r="C1" s="154"/>
      <c r="D1" s="154"/>
      <c r="E1" s="154"/>
      <c r="F1" s="154"/>
      <c r="G1" s="154"/>
      <c r="H1" s="154"/>
      <c r="I1" s="44"/>
    </row>
    <row r="2" spans="1:9" ht="14.25">
      <c r="A2" s="154" t="s">
        <v>39</v>
      </c>
      <c r="B2" s="154"/>
      <c r="C2" s="154"/>
      <c r="D2" s="154"/>
      <c r="E2" s="154"/>
      <c r="F2" s="154"/>
      <c r="G2" s="154"/>
      <c r="H2" s="154"/>
      <c r="I2" s="44"/>
    </row>
    <row r="3" spans="1:9" ht="14.25">
      <c r="A3" s="155" t="s">
        <v>73</v>
      </c>
      <c r="B3" s="155"/>
      <c r="C3" s="155"/>
      <c r="D3" s="155"/>
      <c r="E3" s="155"/>
      <c r="F3" s="155"/>
      <c r="G3" s="155"/>
      <c r="H3" s="15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56" t="s">
        <v>40</v>
      </c>
      <c r="B5" s="156"/>
      <c r="C5" s="156"/>
      <c r="D5" s="156"/>
      <c r="E5" s="156"/>
      <c r="F5" s="156"/>
      <c r="G5" s="156"/>
      <c r="H5" s="156"/>
      <c r="I5" s="44"/>
    </row>
    <row r="6" spans="1:9" ht="15.75">
      <c r="A6" s="157" t="s">
        <v>35</v>
      </c>
      <c r="B6" s="157"/>
      <c r="C6" s="157"/>
      <c r="D6" s="157"/>
      <c r="E6" s="157"/>
      <c r="F6" s="157"/>
      <c r="G6" s="157"/>
      <c r="H6" s="15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7" t="s">
        <v>6</v>
      </c>
      <c r="D8" s="118" t="s">
        <v>0</v>
      </c>
      <c r="E8" s="118" t="s">
        <v>1</v>
      </c>
      <c r="F8" s="118" t="s">
        <v>2</v>
      </c>
      <c r="G8" s="118" t="s">
        <v>3</v>
      </c>
      <c r="H8" s="119" t="s">
        <v>4</v>
      </c>
      <c r="I8" s="44"/>
    </row>
    <row r="9" spans="1:9" ht="15" thickBot="1">
      <c r="A9" s="55">
        <v>1</v>
      </c>
      <c r="B9" s="56">
        <v>2</v>
      </c>
      <c r="C9" s="121">
        <v>3</v>
      </c>
      <c r="D9" s="122">
        <v>4</v>
      </c>
      <c r="E9" s="122">
        <v>5</v>
      </c>
      <c r="F9" s="122">
        <v>6</v>
      </c>
      <c r="G9" s="122">
        <v>7</v>
      </c>
      <c r="H9" s="123">
        <v>8</v>
      </c>
      <c r="I9" s="44"/>
    </row>
    <row r="10" spans="1:9" ht="28.5">
      <c r="A10" s="96">
        <v>1</v>
      </c>
      <c r="B10" s="97" t="s">
        <v>66</v>
      </c>
      <c r="C10" s="124" t="s">
        <v>13</v>
      </c>
      <c r="D10" s="144">
        <f>E10+F10+G10+H10</f>
        <v>3457149</v>
      </c>
      <c r="E10" s="125">
        <f>1845826+1511495</f>
        <v>3357321</v>
      </c>
      <c r="F10" s="125">
        <v>99828</v>
      </c>
      <c r="G10" s="125">
        <v>0</v>
      </c>
      <c r="H10" s="126">
        <v>0</v>
      </c>
      <c r="I10" s="44"/>
    </row>
    <row r="11" spans="1:9" ht="43.5">
      <c r="A11" s="101">
        <v>2</v>
      </c>
      <c r="B11" s="95" t="s">
        <v>64</v>
      </c>
      <c r="C11" s="127" t="s">
        <v>13</v>
      </c>
      <c r="D11" s="145">
        <f aca="true" t="shared" si="0" ref="D11:D16">SUM(E11:H11)</f>
        <v>3456026</v>
      </c>
      <c r="E11" s="145">
        <f>E12+E15</f>
        <v>1449134</v>
      </c>
      <c r="F11" s="145">
        <f>F12+F15</f>
        <v>15123</v>
      </c>
      <c r="G11" s="145">
        <f>G12+G15</f>
        <v>1894135</v>
      </c>
      <c r="H11" s="147">
        <f>H12+H15</f>
        <v>97634</v>
      </c>
      <c r="I11" s="44"/>
    </row>
    <row r="12" spans="1:9" ht="57.75">
      <c r="A12" s="101" t="s">
        <v>7</v>
      </c>
      <c r="B12" s="95" t="s">
        <v>65</v>
      </c>
      <c r="C12" s="127" t="s">
        <v>13</v>
      </c>
      <c r="D12" s="145">
        <f t="shared" si="0"/>
        <v>1991769</v>
      </c>
      <c r="E12" s="145">
        <f>E13+E14</f>
        <v>0</v>
      </c>
      <c r="F12" s="145">
        <f>F13+F14</f>
        <v>0</v>
      </c>
      <c r="G12" s="145">
        <f>G13+G14</f>
        <v>1894135</v>
      </c>
      <c r="H12" s="148">
        <f>H13+H14</f>
        <v>97634</v>
      </c>
      <c r="I12" s="44"/>
    </row>
    <row r="13" spans="1:9" ht="51" customHeight="1">
      <c r="A13" s="60" t="s">
        <v>8</v>
      </c>
      <c r="B13" s="61" t="s">
        <v>9</v>
      </c>
      <c r="C13" s="127" t="s">
        <v>13</v>
      </c>
      <c r="D13" s="145">
        <f t="shared" si="0"/>
        <v>1979838</v>
      </c>
      <c r="E13" s="128">
        <v>0</v>
      </c>
      <c r="F13" s="128">
        <v>0</v>
      </c>
      <c r="G13" s="128">
        <v>1894135</v>
      </c>
      <c r="H13" s="129">
        <v>85703</v>
      </c>
      <c r="I13" s="44"/>
    </row>
    <row r="14" spans="1:9" ht="72" customHeight="1">
      <c r="A14" s="60" t="s">
        <v>10</v>
      </c>
      <c r="B14" s="103" t="s">
        <v>15</v>
      </c>
      <c r="C14" s="127" t="s">
        <v>13</v>
      </c>
      <c r="D14" s="145">
        <f t="shared" si="0"/>
        <v>11931</v>
      </c>
      <c r="E14" s="130">
        <v>0</v>
      </c>
      <c r="F14" s="130">
        <v>0</v>
      </c>
      <c r="G14" s="130">
        <v>0</v>
      </c>
      <c r="H14" s="131">
        <v>11931</v>
      </c>
      <c r="I14" s="44"/>
    </row>
    <row r="15" spans="1:11" ht="42.75">
      <c r="A15" s="101" t="s">
        <v>11</v>
      </c>
      <c r="B15" s="95" t="s">
        <v>67</v>
      </c>
      <c r="C15" s="127" t="s">
        <v>13</v>
      </c>
      <c r="D15" s="145">
        <f t="shared" si="0"/>
        <v>1464257</v>
      </c>
      <c r="E15" s="128">
        <f>845071+604063</f>
        <v>1449134</v>
      </c>
      <c r="F15" s="128">
        <v>15123</v>
      </c>
      <c r="G15" s="128">
        <v>0</v>
      </c>
      <c r="H15" s="129">
        <v>0</v>
      </c>
      <c r="I15" s="44"/>
      <c r="K15" s="87"/>
    </row>
    <row r="16" spans="1:9" ht="33" customHeight="1">
      <c r="A16" s="101" t="s">
        <v>62</v>
      </c>
      <c r="B16" s="95" t="s">
        <v>63</v>
      </c>
      <c r="C16" s="127" t="s">
        <v>13</v>
      </c>
      <c r="D16" s="145">
        <f t="shared" si="0"/>
        <v>1123</v>
      </c>
      <c r="E16" s="130"/>
      <c r="F16" s="130"/>
      <c r="G16" s="130"/>
      <c r="H16" s="149">
        <v>1123</v>
      </c>
      <c r="I16" s="44"/>
    </row>
    <row r="17" spans="1:9" ht="36" customHeight="1">
      <c r="A17" s="163" t="s">
        <v>12</v>
      </c>
      <c r="B17" s="165" t="s">
        <v>23</v>
      </c>
      <c r="C17" s="132" t="s">
        <v>13</v>
      </c>
      <c r="D17" s="133">
        <v>113647</v>
      </c>
      <c r="E17" s="134" t="s">
        <v>20</v>
      </c>
      <c r="F17" s="134" t="s">
        <v>20</v>
      </c>
      <c r="G17" s="134" t="s">
        <v>20</v>
      </c>
      <c r="H17" s="135" t="s">
        <v>20</v>
      </c>
      <c r="I17" s="44"/>
    </row>
    <row r="18" spans="1:9" ht="24" customHeight="1" thickBot="1">
      <c r="A18" s="164"/>
      <c r="B18" s="166"/>
      <c r="C18" s="106" t="s">
        <v>14</v>
      </c>
      <c r="D18" s="146">
        <f>D17/D10*100</f>
        <v>3.287304076277881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44"/>
    </row>
    <row r="19" spans="1:9" ht="15">
      <c r="A19" s="75"/>
      <c r="B19" s="76"/>
      <c r="C19" s="77"/>
      <c r="D19" s="136"/>
      <c r="E19" s="79"/>
      <c r="F19" s="79"/>
      <c r="G19" s="79"/>
      <c r="H19" s="79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21.75" customHeight="1">
      <c r="A21" s="65" t="s">
        <v>37</v>
      </c>
      <c r="B21" s="65"/>
      <c r="C21" s="110"/>
      <c r="D21" s="111"/>
      <c r="E21" s="112"/>
      <c r="F21" s="112"/>
      <c r="G21" s="112"/>
      <c r="H21" s="110" t="s">
        <v>77</v>
      </c>
      <c r="I21" s="44"/>
    </row>
    <row r="22" spans="1:9" ht="15">
      <c r="A22" s="65"/>
      <c r="B22" s="65"/>
      <c r="C22" s="110"/>
      <c r="D22" s="112"/>
      <c r="E22" s="112"/>
      <c r="F22" s="112"/>
      <c r="G22" s="112"/>
      <c r="H22" s="112" t="s">
        <v>19</v>
      </c>
      <c r="I22" s="44"/>
    </row>
    <row r="23" spans="1:9" ht="18" customHeight="1">
      <c r="A23" s="65"/>
      <c r="B23" s="65"/>
      <c r="C23" s="110"/>
      <c r="D23" s="112"/>
      <c r="E23" s="112"/>
      <c r="F23" s="112"/>
      <c r="G23" s="112"/>
      <c r="H23" s="112"/>
      <c r="I23" s="44"/>
    </row>
    <row r="24" spans="1:9" ht="15">
      <c r="A24" s="162" t="s">
        <v>36</v>
      </c>
      <c r="B24" s="162"/>
      <c r="C24" s="162"/>
      <c r="D24" s="162"/>
      <c r="E24" s="114"/>
      <c r="F24" s="114"/>
      <c r="G24" s="114"/>
      <c r="H24" s="110" t="s">
        <v>22</v>
      </c>
      <c r="I24" s="44"/>
    </row>
    <row r="25" spans="1:9" ht="14.25" customHeight="1">
      <c r="A25" s="113"/>
      <c r="B25" s="113"/>
      <c r="C25" s="113"/>
      <c r="D25" s="113"/>
      <c r="E25" s="114"/>
      <c r="F25" s="114"/>
      <c r="G25" s="114"/>
      <c r="H25" s="112" t="s">
        <v>19</v>
      </c>
      <c r="I25" s="44"/>
    </row>
    <row r="26" spans="1:9" ht="25.5" customHeight="1">
      <c r="A26" s="113"/>
      <c r="B26" s="113"/>
      <c r="C26" s="114"/>
      <c r="D26" s="114"/>
      <c r="E26" s="114"/>
      <c r="F26" s="114"/>
      <c r="G26" s="114"/>
      <c r="H26" s="112"/>
      <c r="I26" s="44"/>
    </row>
    <row r="27" spans="1:9" ht="14.25" customHeight="1">
      <c r="A27" s="162" t="s">
        <v>69</v>
      </c>
      <c r="B27" s="162"/>
      <c r="C27" s="162"/>
      <c r="D27" s="162"/>
      <c r="E27" s="114"/>
      <c r="F27" s="114"/>
      <c r="G27" s="114"/>
      <c r="H27" s="110" t="s">
        <v>22</v>
      </c>
      <c r="I27" s="44"/>
    </row>
    <row r="28" spans="1:9" ht="15">
      <c r="A28" s="65"/>
      <c r="B28" s="65"/>
      <c r="C28" s="110"/>
      <c r="D28" s="112"/>
      <c r="E28" s="114"/>
      <c r="F28" s="114"/>
      <c r="G28" s="114"/>
      <c r="H28" s="112" t="s">
        <v>19</v>
      </c>
      <c r="I28" s="44"/>
    </row>
    <row r="29" spans="1:9" ht="15.75" customHeight="1">
      <c r="A29" s="65"/>
      <c r="B29" s="65"/>
      <c r="C29" s="110"/>
      <c r="D29" s="112"/>
      <c r="E29" s="114"/>
      <c r="F29" s="114"/>
      <c r="G29" s="114"/>
      <c r="H29" s="112"/>
      <c r="I29" s="44"/>
    </row>
    <row r="30" spans="1:8" ht="12.75" customHeight="1">
      <c r="A30" s="113"/>
      <c r="B30" s="113"/>
      <c r="C30" s="114"/>
      <c r="D30" s="114"/>
      <c r="E30" s="114"/>
      <c r="F30" s="114"/>
      <c r="G30" s="114"/>
      <c r="H30" s="112"/>
    </row>
    <row r="31" spans="1:8" ht="15">
      <c r="A31" s="113"/>
      <c r="B31" s="113"/>
      <c r="D31" s="67"/>
      <c r="E31" s="67"/>
      <c r="F31" s="68"/>
      <c r="G31" s="65"/>
      <c r="H31" s="65"/>
    </row>
    <row r="32" spans="1:8" ht="15">
      <c r="A32" s="66" t="s">
        <v>70</v>
      </c>
      <c r="B32" s="65"/>
      <c r="D32" s="69" t="s">
        <v>71</v>
      </c>
      <c r="E32" s="69"/>
      <c r="F32" s="69"/>
      <c r="G32" s="69"/>
      <c r="H32" s="69"/>
    </row>
    <row r="33" spans="2:8" ht="12.75">
      <c r="B33" s="142"/>
      <c r="C33" s="142"/>
      <c r="D33" s="142"/>
      <c r="E33" s="142"/>
      <c r="F33" s="142"/>
      <c r="G33" s="142"/>
      <c r="H33" s="142"/>
    </row>
    <row r="34" spans="2:8" ht="12.75">
      <c r="B34" s="142"/>
      <c r="C34" s="142"/>
      <c r="D34" s="142"/>
      <c r="E34" s="142"/>
      <c r="F34" s="142"/>
      <c r="G34" s="142"/>
      <c r="H34" s="142"/>
    </row>
    <row r="35" spans="2:8" ht="12.75">
      <c r="B35" s="142"/>
      <c r="C35" s="142"/>
      <c r="D35" s="142"/>
      <c r="E35" s="142"/>
      <c r="F35" s="142"/>
      <c r="G35" s="142"/>
      <c r="H35" s="142"/>
    </row>
  </sheetData>
  <sheetProtection/>
  <mergeCells count="9">
    <mergeCell ref="B17:B18"/>
    <mergeCell ref="A24:D24"/>
    <mergeCell ref="A27:D27"/>
    <mergeCell ref="A1:H1"/>
    <mergeCell ref="A2:H2"/>
    <mergeCell ref="A3:H3"/>
    <mergeCell ref="A5:H5"/>
    <mergeCell ref="A6:H6"/>
    <mergeCell ref="A17:A18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154" t="s">
        <v>18</v>
      </c>
      <c r="B1" s="154"/>
      <c r="C1" s="154"/>
      <c r="D1" s="154"/>
      <c r="E1" s="154"/>
      <c r="F1" s="154"/>
      <c r="G1" s="154"/>
      <c r="H1" s="154"/>
      <c r="I1" s="44"/>
    </row>
    <row r="2" spans="1:9" ht="14.25">
      <c r="A2" s="154" t="s">
        <v>39</v>
      </c>
      <c r="B2" s="154"/>
      <c r="C2" s="154"/>
      <c r="D2" s="154"/>
      <c r="E2" s="154"/>
      <c r="F2" s="154"/>
      <c r="G2" s="154"/>
      <c r="H2" s="154"/>
      <c r="I2" s="44"/>
    </row>
    <row r="3" spans="1:9" ht="14.25">
      <c r="A3" s="155" t="s">
        <v>78</v>
      </c>
      <c r="B3" s="155"/>
      <c r="C3" s="155"/>
      <c r="D3" s="155"/>
      <c r="E3" s="155"/>
      <c r="F3" s="155"/>
      <c r="G3" s="155"/>
      <c r="H3" s="15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56" t="s">
        <v>40</v>
      </c>
      <c r="B5" s="156"/>
      <c r="C5" s="156"/>
      <c r="D5" s="156"/>
      <c r="E5" s="156"/>
      <c r="F5" s="156"/>
      <c r="G5" s="156"/>
      <c r="H5" s="156"/>
      <c r="I5" s="44"/>
    </row>
    <row r="6" spans="1:9" ht="15.75">
      <c r="A6" s="157" t="s">
        <v>35</v>
      </c>
      <c r="B6" s="157"/>
      <c r="C6" s="157"/>
      <c r="D6" s="157"/>
      <c r="E6" s="157"/>
      <c r="F6" s="157"/>
      <c r="G6" s="157"/>
      <c r="H6" s="15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7" t="s">
        <v>6</v>
      </c>
      <c r="D8" s="118" t="s">
        <v>0</v>
      </c>
      <c r="E8" s="118" t="s">
        <v>1</v>
      </c>
      <c r="F8" s="118" t="s">
        <v>2</v>
      </c>
      <c r="G8" s="118" t="s">
        <v>3</v>
      </c>
      <c r="H8" s="119" t="s">
        <v>4</v>
      </c>
      <c r="I8" s="44"/>
    </row>
    <row r="9" spans="1:9" ht="15" thickBot="1">
      <c r="A9" s="55">
        <v>1</v>
      </c>
      <c r="B9" s="56">
        <v>2</v>
      </c>
      <c r="C9" s="121">
        <v>3</v>
      </c>
      <c r="D9" s="122">
        <v>4</v>
      </c>
      <c r="E9" s="122">
        <v>5</v>
      </c>
      <c r="F9" s="122">
        <v>6</v>
      </c>
      <c r="G9" s="122">
        <v>7</v>
      </c>
      <c r="H9" s="123">
        <v>8</v>
      </c>
      <c r="I9" s="44"/>
    </row>
    <row r="10" spans="1:9" ht="28.5">
      <c r="A10" s="96">
        <v>1</v>
      </c>
      <c r="B10" s="97" t="s">
        <v>66</v>
      </c>
      <c r="C10" s="124" t="s">
        <v>13</v>
      </c>
      <c r="D10" s="144">
        <f>E10+F10+G10+H10</f>
        <v>3457149</v>
      </c>
      <c r="E10" s="144">
        <f>1845826+1511495</f>
        <v>3357321</v>
      </c>
      <c r="F10" s="125">
        <v>99828</v>
      </c>
      <c r="G10" s="125">
        <v>0</v>
      </c>
      <c r="H10" s="126">
        <v>0</v>
      </c>
      <c r="I10" s="44"/>
    </row>
    <row r="11" spans="1:10" ht="44.25" thickBot="1">
      <c r="A11" s="101">
        <v>2</v>
      </c>
      <c r="B11" s="95" t="s">
        <v>64</v>
      </c>
      <c r="C11" s="127" t="s">
        <v>13</v>
      </c>
      <c r="D11" s="145">
        <f aca="true" t="shared" si="0" ref="D11:D16">SUM(E11:H11)</f>
        <v>3456026</v>
      </c>
      <c r="E11" s="145">
        <f>E12+E15</f>
        <v>1449134</v>
      </c>
      <c r="F11" s="145">
        <f>F12+F15</f>
        <v>15123</v>
      </c>
      <c r="G11" s="145">
        <f>G12+G15</f>
        <v>1894135</v>
      </c>
      <c r="H11" s="147">
        <f>H12+H15</f>
        <v>97634</v>
      </c>
      <c r="I11" s="44"/>
      <c r="J11" t="s">
        <v>76</v>
      </c>
    </row>
    <row r="12" spans="1:13" ht="58.5" thickBot="1">
      <c r="A12" s="101" t="s">
        <v>7</v>
      </c>
      <c r="B12" s="95" t="s">
        <v>65</v>
      </c>
      <c r="C12" s="127" t="s">
        <v>13</v>
      </c>
      <c r="D12" s="145">
        <f t="shared" si="0"/>
        <v>1991769</v>
      </c>
      <c r="E12" s="145">
        <f>E13+E14</f>
        <v>0</v>
      </c>
      <c r="F12" s="145">
        <f>F13+F14</f>
        <v>0</v>
      </c>
      <c r="G12" s="145">
        <f>G13+G14</f>
        <v>1894135</v>
      </c>
      <c r="H12" s="148">
        <f>H13+H14</f>
        <v>97634</v>
      </c>
      <c r="I12" s="44"/>
      <c r="J12" s="150">
        <f>D11+D16</f>
        <v>3457149</v>
      </c>
      <c r="K12" s="151" t="s">
        <v>74</v>
      </c>
      <c r="L12" s="151"/>
      <c r="M12" s="152"/>
    </row>
    <row r="13" spans="1:13" ht="45.75" thickBot="1">
      <c r="A13" s="60" t="s">
        <v>8</v>
      </c>
      <c r="B13" s="61" t="s">
        <v>9</v>
      </c>
      <c r="C13" s="127" t="s">
        <v>13</v>
      </c>
      <c r="D13" s="145">
        <f t="shared" si="0"/>
        <v>1979838</v>
      </c>
      <c r="E13" s="128">
        <v>0</v>
      </c>
      <c r="F13" s="128">
        <v>0</v>
      </c>
      <c r="G13" s="128">
        <v>1894135</v>
      </c>
      <c r="H13" s="129">
        <v>85703</v>
      </c>
      <c r="I13" s="44"/>
      <c r="J13" s="150">
        <f>D12+D16</f>
        <v>1992892</v>
      </c>
      <c r="K13" s="151" t="s">
        <v>75</v>
      </c>
      <c r="L13" s="151"/>
      <c r="M13" s="152"/>
    </row>
    <row r="14" spans="1:10" ht="75">
      <c r="A14" s="60" t="s">
        <v>10</v>
      </c>
      <c r="B14" s="103" t="s">
        <v>15</v>
      </c>
      <c r="C14" s="127" t="s">
        <v>13</v>
      </c>
      <c r="D14" s="145">
        <f t="shared" si="0"/>
        <v>11931</v>
      </c>
      <c r="E14" s="130">
        <v>0</v>
      </c>
      <c r="F14" s="130">
        <v>0</v>
      </c>
      <c r="G14" s="130">
        <v>0</v>
      </c>
      <c r="H14" s="131">
        <v>11931</v>
      </c>
      <c r="I14" s="44"/>
      <c r="J14" s="87"/>
    </row>
    <row r="15" spans="1:11" ht="42.75">
      <c r="A15" s="101" t="s">
        <v>11</v>
      </c>
      <c r="B15" s="95" t="s">
        <v>67</v>
      </c>
      <c r="C15" s="127" t="s">
        <v>13</v>
      </c>
      <c r="D15" s="145">
        <f t="shared" si="0"/>
        <v>1464257</v>
      </c>
      <c r="E15" s="128">
        <f>845071+604063</f>
        <v>1449134</v>
      </c>
      <c r="F15" s="128">
        <v>15123</v>
      </c>
      <c r="G15" s="128">
        <v>0</v>
      </c>
      <c r="H15" s="129">
        <v>0</v>
      </c>
      <c r="I15" s="44"/>
      <c r="K15" s="87"/>
    </row>
    <row r="16" spans="1:9" ht="28.5">
      <c r="A16" s="101" t="s">
        <v>62</v>
      </c>
      <c r="B16" s="95" t="s">
        <v>63</v>
      </c>
      <c r="C16" s="127" t="s">
        <v>13</v>
      </c>
      <c r="D16" s="145">
        <f t="shared" si="0"/>
        <v>1123</v>
      </c>
      <c r="E16" s="130"/>
      <c r="F16" s="130"/>
      <c r="G16" s="130"/>
      <c r="H16" s="149">
        <v>1123</v>
      </c>
      <c r="I16" s="44"/>
    </row>
    <row r="17" spans="1:9" ht="29.25" customHeight="1">
      <c r="A17" s="163" t="s">
        <v>12</v>
      </c>
      <c r="B17" s="165" t="s">
        <v>23</v>
      </c>
      <c r="C17" s="132" t="s">
        <v>13</v>
      </c>
      <c r="D17" s="133">
        <v>113647</v>
      </c>
      <c r="E17" s="134" t="s">
        <v>20</v>
      </c>
      <c r="F17" s="134" t="s">
        <v>20</v>
      </c>
      <c r="G17" s="134" t="s">
        <v>20</v>
      </c>
      <c r="H17" s="135" t="s">
        <v>20</v>
      </c>
      <c r="I17" s="44"/>
    </row>
    <row r="18" spans="1:9" ht="15.75" thickBot="1">
      <c r="A18" s="164"/>
      <c r="B18" s="166"/>
      <c r="C18" s="106" t="s">
        <v>14</v>
      </c>
      <c r="D18" s="146">
        <f>D17/D10*100</f>
        <v>3.287304076277881</v>
      </c>
      <c r="E18" s="108" t="s">
        <v>20</v>
      </c>
      <c r="F18" s="108" t="s">
        <v>20</v>
      </c>
      <c r="G18" s="108" t="s">
        <v>20</v>
      </c>
      <c r="H18" s="109" t="s">
        <v>20</v>
      </c>
      <c r="I18" s="44"/>
    </row>
    <row r="19" spans="1:9" ht="15">
      <c r="A19" s="75"/>
      <c r="B19" s="76"/>
      <c r="C19" s="77"/>
      <c r="D19" s="136"/>
      <c r="E19" s="79"/>
      <c r="F19" s="79"/>
      <c r="G19" s="79"/>
      <c r="H19" s="79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37</v>
      </c>
      <c r="B21" s="65"/>
      <c r="C21" s="110"/>
      <c r="D21" s="111"/>
      <c r="E21" s="112"/>
      <c r="F21" s="112"/>
      <c r="G21" s="112"/>
      <c r="H21" s="110" t="s">
        <v>77</v>
      </c>
      <c r="I21" s="44"/>
    </row>
    <row r="22" spans="1:9" ht="15">
      <c r="A22" s="65"/>
      <c r="B22" s="65"/>
      <c r="C22" s="110"/>
      <c r="D22" s="112"/>
      <c r="E22" s="112"/>
      <c r="F22" s="112"/>
      <c r="G22" s="112"/>
      <c r="H22" s="112" t="s">
        <v>19</v>
      </c>
      <c r="I22" s="44"/>
    </row>
    <row r="23" spans="1:9" ht="30.75" customHeight="1">
      <c r="A23" s="65"/>
      <c r="B23" s="65"/>
      <c r="C23" s="110"/>
      <c r="D23" s="112"/>
      <c r="E23" s="112"/>
      <c r="F23" s="112"/>
      <c r="G23" s="112"/>
      <c r="H23" s="112"/>
      <c r="I23" s="44"/>
    </row>
    <row r="24" spans="1:9" ht="15">
      <c r="A24" s="162" t="s">
        <v>36</v>
      </c>
      <c r="B24" s="162"/>
      <c r="C24" s="162"/>
      <c r="D24" s="162"/>
      <c r="E24" s="114"/>
      <c r="F24" s="114"/>
      <c r="G24" s="114"/>
      <c r="H24" s="110" t="s">
        <v>22</v>
      </c>
      <c r="I24" s="44"/>
    </row>
    <row r="25" spans="1:9" ht="14.25" customHeight="1">
      <c r="A25" s="113"/>
      <c r="B25" s="113"/>
      <c r="C25" s="113"/>
      <c r="D25" s="113"/>
      <c r="E25" s="114"/>
      <c r="F25" s="114"/>
      <c r="G25" s="114"/>
      <c r="H25" s="112" t="s">
        <v>19</v>
      </c>
      <c r="I25" s="44"/>
    </row>
    <row r="26" spans="1:9" ht="15">
      <c r="A26" s="113"/>
      <c r="B26" s="113"/>
      <c r="C26" s="114"/>
      <c r="D26" s="114"/>
      <c r="E26" s="114"/>
      <c r="F26" s="114"/>
      <c r="G26" s="114"/>
      <c r="H26" s="112"/>
      <c r="I26" s="44"/>
    </row>
    <row r="27" spans="1:9" ht="14.25" customHeight="1">
      <c r="A27" s="162" t="s">
        <v>69</v>
      </c>
      <c r="B27" s="162"/>
      <c r="C27" s="162"/>
      <c r="D27" s="162"/>
      <c r="E27" s="114"/>
      <c r="F27" s="114"/>
      <c r="G27" s="114"/>
      <c r="H27" s="110" t="s">
        <v>22</v>
      </c>
      <c r="I27" s="44"/>
    </row>
    <row r="28" spans="1:9" ht="14.25" customHeight="1">
      <c r="A28" s="65"/>
      <c r="B28" s="65"/>
      <c r="C28" s="110"/>
      <c r="D28" s="112"/>
      <c r="E28" s="114"/>
      <c r="F28" s="114"/>
      <c r="G28" s="114"/>
      <c r="H28" s="112" t="s">
        <v>19</v>
      </c>
      <c r="I28" s="44"/>
    </row>
    <row r="29" spans="1:9" ht="15">
      <c r="A29" s="65"/>
      <c r="B29" s="65"/>
      <c r="C29" s="110"/>
      <c r="D29" s="112"/>
      <c r="E29" s="114"/>
      <c r="F29" s="114"/>
      <c r="G29" s="114"/>
      <c r="H29" s="112"/>
      <c r="I29" s="44"/>
    </row>
    <row r="30" spans="1:8" ht="15">
      <c r="A30" s="113"/>
      <c r="B30" s="113"/>
      <c r="C30" s="114"/>
      <c r="D30" s="114"/>
      <c r="E30" s="114"/>
      <c r="F30" s="114"/>
      <c r="G30" s="114"/>
      <c r="H30" s="112"/>
    </row>
    <row r="31" spans="1:8" ht="15">
      <c r="A31" s="113"/>
      <c r="B31" s="113"/>
      <c r="D31" s="67"/>
      <c r="E31" s="67"/>
      <c r="F31" s="68"/>
      <c r="G31" s="65"/>
      <c r="H31" s="65"/>
    </row>
    <row r="32" spans="1:8" ht="15">
      <c r="A32" s="66" t="s">
        <v>70</v>
      </c>
      <c r="B32" s="65"/>
      <c r="D32" s="69" t="s">
        <v>71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npkondrikov</dc:creator>
  <cp:keywords/>
  <dc:description/>
  <cp:lastModifiedBy>Vakulenko</cp:lastModifiedBy>
  <cp:lastPrinted>2017-09-20T07:10:20Z</cp:lastPrinted>
  <dcterms:created xsi:type="dcterms:W3CDTF">2007-11-16T08:54:52Z</dcterms:created>
  <dcterms:modified xsi:type="dcterms:W3CDTF">2017-10-05T04:31:37Z</dcterms:modified>
  <cp:category/>
  <cp:version/>
  <cp:contentType/>
  <cp:contentStatus/>
</cp:coreProperties>
</file>