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60" tabRatio="596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год 2016" sheetId="13" r:id="rId13"/>
  </sheets>
  <definedNames>
    <definedName name="_xlnm.Print_Area" localSheetId="7">'август'!$A$1:$H$31</definedName>
    <definedName name="_xlnm.Print_Area" localSheetId="11">'декабрь'!$A$1:$I$40</definedName>
    <definedName name="_xlnm.Print_Area" localSheetId="10">'Ноябрь'!$A$1:$H$42</definedName>
    <definedName name="_xlnm.Print_Area" localSheetId="9">'Октябрь'!$A$1:$H$32</definedName>
    <definedName name="_xlnm.Print_Area" localSheetId="8">'сентябрь'!$A$1:$H$32</definedName>
    <definedName name="_xlnm.Print_Area" localSheetId="1">'февраль'!$A$1:$I$32</definedName>
  </definedNames>
  <calcPr fullCalcOnLoad="1"/>
</workbook>
</file>

<file path=xl/sharedStrings.xml><?xml version="1.0" encoding="utf-8"?>
<sst xmlns="http://schemas.openxmlformats.org/spreadsheetml/2006/main" count="804" uniqueCount="97">
  <si>
    <t>Всего</t>
  </si>
  <si>
    <t>ВН</t>
  </si>
  <si>
    <t>СН 1</t>
  </si>
  <si>
    <t>СН 2</t>
  </si>
  <si>
    <t>НН</t>
  </si>
  <si>
    <t>Показатели</t>
  </si>
  <si>
    <t>Ед. измер.</t>
  </si>
  <si>
    <t>2.1</t>
  </si>
  <si>
    <t>2.1.1</t>
  </si>
  <si>
    <t>Потребителям - юридическим лицам</t>
  </si>
  <si>
    <t>2.1.2</t>
  </si>
  <si>
    <t>2.2</t>
  </si>
  <si>
    <t>3</t>
  </si>
  <si>
    <t>кВт.ч</t>
  </si>
  <si>
    <t>%</t>
  </si>
  <si>
    <t xml:space="preserve">Гражданам - потребителям и приравненным к ним категориям потребителей </t>
  </si>
  <si>
    <t>№ п/п</t>
  </si>
  <si>
    <t xml:space="preserve"> </t>
  </si>
  <si>
    <t>Сводная ведомость по передаче электроэнергии</t>
  </si>
  <si>
    <t>М.П.</t>
  </si>
  <si>
    <t>-</t>
  </si>
  <si>
    <r>
      <t xml:space="preserve">Полезный отпуск всего: 
</t>
    </r>
    <r>
      <rPr>
        <sz val="10"/>
        <rFont val="Times New Roman"/>
        <family val="1"/>
      </rPr>
      <t>(п.2.1 + п.2.2)</t>
    </r>
  </si>
  <si>
    <t>_________________________ /_____________/</t>
  </si>
  <si>
    <t>в том числе потери в сетях факт:</t>
  </si>
  <si>
    <t>Главный инженер</t>
  </si>
  <si>
    <t>Главный энергетик-начальник энергохозяйства</t>
  </si>
  <si>
    <t>Отпущено в сеть 
ОАО ММРП</t>
  </si>
  <si>
    <t>Собственное потребление 
ОАО ММРП</t>
  </si>
  <si>
    <t>2.1.1.1</t>
  </si>
  <si>
    <t>_________________________________С.А.Шаповалов</t>
  </si>
  <si>
    <t>в том числе передача смежным ТСО (в/ч 31326     " Оборонэнергосбыт")</t>
  </si>
  <si>
    <r>
      <t xml:space="preserve">Потребителям 
ГП
</t>
    </r>
    <r>
      <rPr>
        <sz val="10"/>
        <rFont val="Times New Roman"/>
        <family val="1"/>
      </rPr>
      <t>(п.2.1.1 + п.2.1.2),</t>
    </r>
    <r>
      <rPr>
        <b/>
        <sz val="10"/>
        <rFont val="Times New Roman"/>
        <family val="1"/>
      </rPr>
      <t xml:space="preserve"> в том числе:</t>
    </r>
  </si>
  <si>
    <t xml:space="preserve">                                                                                                         Сводная ведомость по передаче электроэнергии</t>
  </si>
  <si>
    <t>в том числе передача смежным ТСО (в/ч 77360-К    "Оборонэнергосбыт")</t>
  </si>
  <si>
    <t>Наименование ГП/: ОАО "КолАтомЭнергоСбыт""</t>
  </si>
  <si>
    <t>Представитель ПАО "МРСК Северо-Запада":</t>
  </si>
  <si>
    <t>Представитель АО "Мурманский морской рыбный порт"</t>
  </si>
  <si>
    <t xml:space="preserve">Представитель ГП : филиал  "КолАтомЭнергоСбыт" </t>
  </si>
  <si>
    <t>по сетям АО "Мурманский морской рыбный порт"</t>
  </si>
  <si>
    <t>Наименование сетевой организации: АО "Мурманский морской рыбный порт"</t>
  </si>
  <si>
    <t xml:space="preserve">                                                                                                           по сетям АО "Мурманский морской рыбный порт"</t>
  </si>
  <si>
    <t>Собственное потребление 
АО ММРП</t>
  </si>
  <si>
    <t>______________________/О. В. Заец/</t>
  </si>
  <si>
    <t>Отпущено в сеть 
АО ММРП</t>
  </si>
  <si>
    <t>______________________/О.В.Заец/</t>
  </si>
  <si>
    <t>за год 2017 г.</t>
  </si>
  <si>
    <t>Наименование ГП/: ОАО "КолАтомЭнергоСбыт"</t>
  </si>
  <si>
    <t>2.3</t>
  </si>
  <si>
    <t>Отпущено в сеть ССО</t>
  </si>
  <si>
    <r>
      <t xml:space="preserve">Полезный отпуск всего: 
</t>
    </r>
    <r>
      <rPr>
        <sz val="11"/>
        <rFont val="Times New Roman"/>
        <family val="1"/>
      </rPr>
      <t>(п.2.1 + п.2.2)</t>
    </r>
  </si>
  <si>
    <r>
      <t xml:space="preserve">Потребителям 
ГП
</t>
    </r>
    <r>
      <rPr>
        <sz val="11"/>
        <rFont val="Times New Roman"/>
        <family val="1"/>
      </rPr>
      <t>(п.2.1.1 + п.2.1.2),</t>
    </r>
    <r>
      <rPr>
        <b/>
        <sz val="11"/>
        <rFont val="Times New Roman"/>
        <family val="1"/>
      </rPr>
      <t xml:space="preserve"> в том числе:</t>
    </r>
  </si>
  <si>
    <t>Отпущено в сеть 
АО "ММРП"</t>
  </si>
  <si>
    <t>Собственное потребление 
АО "ММРП"</t>
  </si>
  <si>
    <t>Наименование ГП/: АО "АтомЭнергоСбыт" филиал "КолАтомЭнергоСбыт"</t>
  </si>
  <si>
    <t xml:space="preserve">Представитель ГП: филиал  "КолАтомЭнергоСбыт" </t>
  </si>
  <si>
    <t>Начальника энергохозяйства</t>
  </si>
  <si>
    <t>_________________________________С.Н.Лычагов</t>
  </si>
  <si>
    <t>________________/О. В. Заец/</t>
  </si>
  <si>
    <t>за  январь 2018 г.</t>
  </si>
  <si>
    <t xml:space="preserve">      -</t>
  </si>
  <si>
    <t>Начальник    энергохозяйства</t>
  </si>
  <si>
    <t>за Февраль 2017г.</t>
  </si>
  <si>
    <t>_________________________________А.Н. Титаренко</t>
  </si>
  <si>
    <t>Главный энергетик</t>
  </si>
  <si>
    <t>_________________________________А.Н.Титаренко</t>
  </si>
  <si>
    <t>за март 2018 г.</t>
  </si>
  <si>
    <t>за апрель 2018 г.</t>
  </si>
  <si>
    <t>И.о.главного  инженера</t>
  </si>
  <si>
    <t>______________________/С.Н.Лычагов/</t>
  </si>
  <si>
    <t>Смышляев В.В. 28-64-67</t>
  </si>
  <si>
    <t>за июнь 2018 г.</t>
  </si>
  <si>
    <t xml:space="preserve">                                                            _________________________ /_____________/</t>
  </si>
  <si>
    <t>за июль 2018 г.</t>
  </si>
  <si>
    <t>Смышляев В.В. (8152) 28-64-67</t>
  </si>
  <si>
    <t>за Август 2018г.</t>
  </si>
  <si>
    <t>за Сентябрь 2018г.</t>
  </si>
  <si>
    <t>за Октябрь 2018г.</t>
  </si>
  <si>
    <t>Смышляев В.В</t>
  </si>
  <si>
    <t>28-64-67</t>
  </si>
  <si>
    <r>
      <t xml:space="preserve">Потребителям 
Гарантирующего поставщика
</t>
    </r>
    <r>
      <rPr>
        <sz val="11"/>
        <rFont val="Times New Roman"/>
        <family val="1"/>
      </rPr>
      <t>(п.2.1.1 + п.2.1.2),</t>
    </r>
    <r>
      <rPr>
        <b/>
        <sz val="11"/>
        <rFont val="Times New Roman"/>
        <family val="1"/>
      </rPr>
      <t xml:space="preserve"> в том числе:</t>
    </r>
  </si>
  <si>
    <t>Потребителям - юридическим лицам, в том числе (п. 2.1.1.1+ п.2.1.1.2)</t>
  </si>
  <si>
    <t>потребителям - юридическим лицам по договорам энергоснабжения</t>
  </si>
  <si>
    <t>2.1.1.2</t>
  </si>
  <si>
    <t xml:space="preserve">потребителям - юридическим лицам по договорам купли-продажи (п.2.1.1.2.1 + п.2.1.1.2.2), в том числе </t>
  </si>
  <si>
    <t>2.1.1.2.1</t>
  </si>
  <si>
    <t>Октябрьский филиал ООО "РУСЭНЕРГОСБЫТ"</t>
  </si>
  <si>
    <t>2.1.1.2.2</t>
  </si>
  <si>
    <t>ООО "РегионЭнергоКонтракт"</t>
  </si>
  <si>
    <t xml:space="preserve">Гражданам потребителям всего (п. 2.1.2.1 + п. 2.1.2.2), в том числе: </t>
  </si>
  <si>
    <t>2.1.2.1</t>
  </si>
  <si>
    <t>Гражданам - потребителям проживающим в городских населеных пунктах, в домах оборудованных газовыми плитами, и приравненными к ним категориям потребителей</t>
  </si>
  <si>
    <t>2.1.2.2</t>
  </si>
  <si>
    <t>Приравненые к категориям населения потребители</t>
  </si>
  <si>
    <t>за Декабрь 2018г.</t>
  </si>
  <si>
    <t>Управляющий АО "Мурманский морской рыбный порт"</t>
  </si>
  <si>
    <t>________________/О.И. Креславский/</t>
  </si>
  <si>
    <t>за Ноябрь 2018г.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</si>
</sst>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_ ;[Red]\-#,##0.0\ "/>
    <numFmt numFmtId="175" formatCode="#,##0.00_ ;[Red]\-#,##0.00\ 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i/>
      <sz val="9"/>
      <name val="Arial Cyr"/>
      <family val="0"/>
    </font>
    <font>
      <i/>
      <sz val="9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52" applyNumberFormat="1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6" fillId="0" borderId="0" xfId="0" applyFont="1" applyBorder="1" applyAlignment="1">
      <alignment/>
    </xf>
    <xf numFmtId="0" fontId="3" fillId="0" borderId="0" xfId="52" applyNumberFormat="1" applyFont="1" applyBorder="1" applyAlignment="1">
      <alignment/>
      <protection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52" applyNumberFormat="1" applyFont="1" applyBorder="1" applyAlignment="1">
      <alignment/>
      <protection/>
    </xf>
    <xf numFmtId="0" fontId="11" fillId="0" borderId="0" xfId="52" applyFont="1" applyBorder="1" applyAlignment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right"/>
      <protection/>
    </xf>
    <xf numFmtId="0" fontId="11" fillId="0" borderId="0" xfId="52" applyFont="1" applyBorder="1" applyAlignment="1">
      <alignment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176" fontId="3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3" fontId="11" fillId="0" borderId="15" xfId="0" applyNumberFormat="1" applyFont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3" fontId="9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Fill="1" applyAlignment="1">
      <alignment horizontal="left" vertical="center" wrapText="1"/>
    </xf>
    <xf numFmtId="3" fontId="11" fillId="4" borderId="13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2" fontId="11" fillId="4" borderId="20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vertical="center"/>
    </xf>
    <xf numFmtId="3" fontId="11" fillId="4" borderId="29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indent="1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9" fillId="33" borderId="15" xfId="0" applyNumberFormat="1" applyFont="1" applyFill="1" applyBorder="1" applyAlignment="1">
      <alignment horizontal="right" indent="1"/>
    </xf>
    <xf numFmtId="3" fontId="8" fillId="33" borderId="10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horizontal="center"/>
    </xf>
    <xf numFmtId="3" fontId="8" fillId="33" borderId="15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horizontal="right" indent="1"/>
    </xf>
    <xf numFmtId="3" fontId="8" fillId="33" borderId="13" xfId="0" applyNumberFormat="1" applyFont="1" applyFill="1" applyBorder="1" applyAlignment="1">
      <alignment vertical="center"/>
    </xf>
    <xf numFmtId="3" fontId="0" fillId="0" borderId="33" xfId="0" applyNumberFormat="1" applyBorder="1" applyAlignment="1">
      <alignment/>
    </xf>
    <xf numFmtId="3" fontId="8" fillId="33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11" fillId="33" borderId="29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7" borderId="13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/>
    </xf>
    <xf numFmtId="3" fontId="8" fillId="7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 wrapText="1"/>
    </xf>
    <xf numFmtId="3" fontId="8" fillId="7" borderId="10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8" fillId="33" borderId="0" xfId="52" applyNumberFormat="1" applyFont="1" applyFill="1" applyBorder="1" applyAlignment="1">
      <alignment/>
      <protection/>
    </xf>
    <xf numFmtId="0" fontId="8" fillId="33" borderId="0" xfId="52" applyNumberFormat="1" applyFont="1" applyFill="1" applyBorder="1" applyAlignment="1">
      <alignment horizontal="right"/>
      <protection/>
    </xf>
    <xf numFmtId="0" fontId="11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/>
      <protection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left" vertical="center" wrapText="1"/>
    </xf>
    <xf numFmtId="0" fontId="56" fillId="33" borderId="0" xfId="0" applyFont="1" applyFill="1" applyBorder="1" applyAlignment="1">
      <alignment/>
    </xf>
    <xf numFmtId="0" fontId="55" fillId="33" borderId="0" xfId="0" applyNumberFormat="1" applyFont="1" applyFill="1" applyBorder="1" applyAlignment="1">
      <alignment horizontal="left" wrapText="1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0" borderId="0" xfId="0" applyFont="1" applyFill="1" applyAlignment="1">
      <alignment wrapText="1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left"/>
      <protection/>
    </xf>
    <xf numFmtId="0" fontId="2" fillId="0" borderId="0" xfId="52" applyNumberFormat="1" applyFont="1" applyBorder="1" applyAlignment="1">
      <alignment horizontal="left"/>
      <protection/>
    </xf>
    <xf numFmtId="49" fontId="5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m_control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8.00390625" style="0" customWidth="1"/>
    <col min="2" max="2" width="18.375" style="0" customWidth="1"/>
    <col min="4" max="4" width="10.375" style="0" customWidth="1"/>
    <col min="5" max="5" width="11.125" style="0" customWidth="1"/>
    <col min="7" max="7" width="10.375" style="0" customWidth="1"/>
  </cols>
  <sheetData>
    <row r="1" spans="1:8" ht="14.25">
      <c r="A1" s="228" t="s">
        <v>18</v>
      </c>
      <c r="B1" s="228"/>
      <c r="C1" s="228"/>
      <c r="D1" s="228"/>
      <c r="E1" s="228"/>
      <c r="F1" s="228"/>
      <c r="G1" s="228"/>
      <c r="H1" s="228"/>
    </row>
    <row r="2" spans="1:8" ht="14.25">
      <c r="A2" s="228" t="s">
        <v>38</v>
      </c>
      <c r="B2" s="228"/>
      <c r="C2" s="228"/>
      <c r="D2" s="228"/>
      <c r="E2" s="228"/>
      <c r="F2" s="228"/>
      <c r="G2" s="228"/>
      <c r="H2" s="228"/>
    </row>
    <row r="3" spans="1:8" ht="14.25">
      <c r="A3" s="229" t="s">
        <v>58</v>
      </c>
      <c r="B3" s="229"/>
      <c r="C3" s="229"/>
      <c r="D3" s="229"/>
      <c r="E3" s="229"/>
      <c r="F3" s="229"/>
      <c r="G3" s="229"/>
      <c r="H3" s="229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230" t="s">
        <v>39</v>
      </c>
      <c r="B5" s="230"/>
      <c r="C5" s="230"/>
      <c r="D5" s="230"/>
      <c r="E5" s="230"/>
      <c r="F5" s="230"/>
      <c r="G5" s="230"/>
      <c r="H5" s="230"/>
    </row>
    <row r="6" spans="1:8" ht="15.75">
      <c r="A6" s="231" t="s">
        <v>46</v>
      </c>
      <c r="B6" s="231"/>
      <c r="C6" s="231"/>
      <c r="D6" s="231"/>
      <c r="E6" s="231"/>
      <c r="F6" s="231"/>
      <c r="G6" s="231"/>
      <c r="H6" s="231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43</v>
      </c>
      <c r="C10" s="22" t="s">
        <v>13</v>
      </c>
      <c r="D10" s="23">
        <f>E10+F10</f>
        <v>6894263</v>
      </c>
      <c r="E10" s="23">
        <v>6681171</v>
      </c>
      <c r="F10" s="23">
        <v>213092</v>
      </c>
      <c r="G10" s="23">
        <v>0</v>
      </c>
      <c r="H10" s="24">
        <v>0</v>
      </c>
    </row>
    <row r="11" spans="1:10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6894263</v>
      </c>
      <c r="E11" s="26">
        <v>3169962</v>
      </c>
      <c r="F11" s="26">
        <v>59550</v>
      </c>
      <c r="G11" s="26">
        <v>3294577</v>
      </c>
      <c r="H11" s="26">
        <v>370174</v>
      </c>
      <c r="J11" s="85"/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3664751</v>
      </c>
      <c r="E12" s="26">
        <f>E13+E15</f>
        <v>0</v>
      </c>
      <c r="F12" s="26">
        <f>F13+F15</f>
        <v>0</v>
      </c>
      <c r="G12" s="26">
        <f>G11</f>
        <v>3294577</v>
      </c>
      <c r="H12" s="26">
        <f>H11</f>
        <v>370174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3645033</v>
      </c>
      <c r="E13" s="26">
        <v>0</v>
      </c>
      <c r="F13" s="26">
        <v>0</v>
      </c>
      <c r="G13" s="28">
        <f>G12</f>
        <v>3294577</v>
      </c>
      <c r="H13" s="29">
        <v>350456</v>
      </c>
    </row>
    <row r="14" spans="1:8" ht="78.75" customHeight="1">
      <c r="A14" s="60" t="s">
        <v>28</v>
      </c>
      <c r="B14" s="61" t="s">
        <v>30</v>
      </c>
      <c r="C14" s="59" t="s">
        <v>13</v>
      </c>
      <c r="D14" s="26">
        <f t="shared" si="0"/>
        <v>6016</v>
      </c>
      <c r="E14" s="62"/>
      <c r="F14" s="62"/>
      <c r="G14" s="63"/>
      <c r="H14" s="32">
        <v>6016</v>
      </c>
    </row>
    <row r="15" spans="1:8" ht="75" customHeight="1">
      <c r="A15" s="13" t="s">
        <v>10</v>
      </c>
      <c r="B15" s="3" t="s">
        <v>15</v>
      </c>
      <c r="C15" s="25" t="s">
        <v>13</v>
      </c>
      <c r="D15" s="26">
        <f t="shared" si="0"/>
        <v>19718</v>
      </c>
      <c r="E15" s="30">
        <v>0</v>
      </c>
      <c r="F15" s="30">
        <v>0</v>
      </c>
      <c r="G15" s="31">
        <v>0</v>
      </c>
      <c r="H15" s="32">
        <v>19718</v>
      </c>
    </row>
    <row r="16" spans="1:8" ht="42.75" customHeight="1">
      <c r="A16" s="12" t="s">
        <v>11</v>
      </c>
      <c r="B16" s="5" t="s">
        <v>41</v>
      </c>
      <c r="C16" s="25" t="s">
        <v>13</v>
      </c>
      <c r="D16" s="26">
        <f t="shared" si="0"/>
        <v>3229512</v>
      </c>
      <c r="E16" s="26">
        <f>E11</f>
        <v>3169962</v>
      </c>
      <c r="F16" s="26">
        <f>F11</f>
        <v>59550</v>
      </c>
      <c r="G16" s="26">
        <v>0</v>
      </c>
      <c r="H16" s="27">
        <v>0</v>
      </c>
    </row>
    <row r="17" spans="1:8" ht="24.75" customHeight="1">
      <c r="A17" s="232" t="s">
        <v>12</v>
      </c>
      <c r="B17" s="234" t="s">
        <v>23</v>
      </c>
      <c r="C17" s="33" t="s">
        <v>13</v>
      </c>
      <c r="D17" s="34" t="s">
        <v>59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24.75" customHeight="1" thickBot="1">
      <c r="A18" s="233"/>
      <c r="B18" s="235"/>
      <c r="C18" s="37" t="s">
        <v>14</v>
      </c>
      <c r="D18" s="83" t="s">
        <v>20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">
      <c r="A19" s="73"/>
      <c r="B19" s="74"/>
      <c r="C19" s="75"/>
      <c r="D19" s="76"/>
      <c r="E19" s="77"/>
      <c r="F19" s="77"/>
      <c r="G19" s="77"/>
      <c r="H19" s="77"/>
    </row>
    <row r="20" spans="1:8" ht="15.75">
      <c r="A20" s="41" t="s">
        <v>36</v>
      </c>
      <c r="B20" s="41"/>
      <c r="C20" s="40"/>
      <c r="D20" s="42"/>
      <c r="E20" s="19"/>
      <c r="F20" s="19"/>
      <c r="G20" s="19"/>
      <c r="H20" s="18"/>
    </row>
    <row r="21" spans="1:8" ht="15.75">
      <c r="A21" s="65" t="s">
        <v>24</v>
      </c>
      <c r="B21" s="65"/>
      <c r="C21" s="40"/>
      <c r="D21" s="43"/>
      <c r="E21" s="19"/>
      <c r="F21" s="19"/>
      <c r="G21" s="19"/>
      <c r="H21" s="40" t="s">
        <v>44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2.75">
      <c r="A23" s="16"/>
      <c r="B23" s="16"/>
      <c r="C23" s="18"/>
      <c r="D23" s="19"/>
      <c r="E23" s="19"/>
      <c r="F23" s="19"/>
      <c r="G23" s="19"/>
      <c r="H23" s="19"/>
    </row>
    <row r="24" spans="1:8" ht="15" customHeight="1">
      <c r="A24" s="227" t="s">
        <v>35</v>
      </c>
      <c r="B24" s="227"/>
      <c r="C24" s="227"/>
      <c r="D24" s="227"/>
      <c r="E24" s="21"/>
      <c r="F24" s="21"/>
      <c r="G24" s="21"/>
      <c r="H24" s="18" t="s">
        <v>22</v>
      </c>
    </row>
    <row r="25" spans="1:8" ht="12.75" customHeight="1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2.75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227" t="s">
        <v>37</v>
      </c>
      <c r="B27" s="227"/>
      <c r="C27" s="227"/>
      <c r="D27" s="227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66" t="s">
        <v>60</v>
      </c>
      <c r="B30" s="65"/>
      <c r="D30" s="69" t="s">
        <v>56</v>
      </c>
      <c r="E30" s="69"/>
      <c r="F30" s="69"/>
      <c r="G30" s="69"/>
      <c r="H30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H31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</row>
    <row r="2" spans="1:9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</row>
    <row r="3" spans="1:9" ht="14.25">
      <c r="A3" s="229" t="s">
        <v>76</v>
      </c>
      <c r="B3" s="229"/>
      <c r="C3" s="229"/>
      <c r="D3" s="229"/>
      <c r="E3" s="229"/>
      <c r="F3" s="229"/>
      <c r="G3" s="229"/>
      <c r="H3" s="229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230" t="s">
        <v>39</v>
      </c>
      <c r="B5" s="230"/>
      <c r="C5" s="230"/>
      <c r="D5" s="230"/>
      <c r="E5" s="230"/>
      <c r="F5" s="230"/>
      <c r="G5" s="230"/>
      <c r="H5" s="230"/>
      <c r="I5" s="44"/>
    </row>
    <row r="6" spans="1:9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11" ht="28.5">
      <c r="A10" s="94">
        <v>1</v>
      </c>
      <c r="B10" s="95" t="s">
        <v>51</v>
      </c>
      <c r="C10" s="122" t="s">
        <v>13</v>
      </c>
      <c r="D10" s="179">
        <f>E10+F10+G10+H10</f>
        <v>4450510</v>
      </c>
      <c r="E10" s="179">
        <f>2081170+2244446</f>
        <v>4325616</v>
      </c>
      <c r="F10" s="179">
        <v>124894</v>
      </c>
      <c r="G10" s="179">
        <v>0</v>
      </c>
      <c r="H10" s="180">
        <v>0</v>
      </c>
      <c r="I10" s="44"/>
      <c r="K10" s="85"/>
    </row>
    <row r="11" spans="1:9" ht="44.25" thickBot="1">
      <c r="A11" s="99">
        <v>2</v>
      </c>
      <c r="B11" s="93" t="s">
        <v>49</v>
      </c>
      <c r="C11" s="125" t="s">
        <v>13</v>
      </c>
      <c r="D11" s="90">
        <f aca="true" t="shared" si="0" ref="D11:D16">SUM(E11:H11)</f>
        <v>4450510</v>
      </c>
      <c r="E11" s="90">
        <f>E12+E15</f>
        <v>1709115</v>
      </c>
      <c r="F11" s="90">
        <f>F12+F15</f>
        <v>35282</v>
      </c>
      <c r="G11" s="90">
        <f>G12+G15</f>
        <v>2463671</v>
      </c>
      <c r="H11" s="100">
        <f>H12+H15</f>
        <v>242442</v>
      </c>
      <c r="I11" s="44"/>
    </row>
    <row r="12" spans="1:16" ht="58.5" thickBot="1">
      <c r="A12" s="99" t="s">
        <v>7</v>
      </c>
      <c r="B12" s="93" t="s">
        <v>50</v>
      </c>
      <c r="C12" s="125" t="s">
        <v>13</v>
      </c>
      <c r="D12" s="90">
        <f t="shared" si="0"/>
        <v>2706113</v>
      </c>
      <c r="E12" s="90">
        <f>E13+E14</f>
        <v>0</v>
      </c>
      <c r="F12" s="90">
        <f>F13+F14</f>
        <v>0</v>
      </c>
      <c r="G12" s="90">
        <f>G13+G14</f>
        <v>2463671</v>
      </c>
      <c r="H12" s="181">
        <f>H13+H14</f>
        <v>242442</v>
      </c>
      <c r="I12" s="44"/>
      <c r="J12" s="148"/>
      <c r="K12" s="149"/>
      <c r="L12" s="149"/>
      <c r="M12" s="150"/>
      <c r="N12" s="85"/>
      <c r="P12" s="85"/>
    </row>
    <row r="13" spans="1:16" ht="45.75" thickBot="1">
      <c r="A13" s="60" t="s">
        <v>8</v>
      </c>
      <c r="B13" s="61" t="s">
        <v>9</v>
      </c>
      <c r="C13" s="125" t="s">
        <v>13</v>
      </c>
      <c r="D13" s="90">
        <f t="shared" si="0"/>
        <v>2694417</v>
      </c>
      <c r="E13" s="90">
        <v>0</v>
      </c>
      <c r="F13" s="90">
        <v>0</v>
      </c>
      <c r="G13" s="90">
        <v>2463671</v>
      </c>
      <c r="H13" s="100">
        <v>230746</v>
      </c>
      <c r="I13" s="44"/>
      <c r="J13" s="148"/>
      <c r="K13" s="149"/>
      <c r="L13" s="149"/>
      <c r="M13" s="150"/>
      <c r="N13" s="85"/>
      <c r="P13" s="85"/>
    </row>
    <row r="14" spans="1:10" ht="75">
      <c r="A14" s="60" t="s">
        <v>10</v>
      </c>
      <c r="B14" s="101" t="s">
        <v>15</v>
      </c>
      <c r="C14" s="125" t="s">
        <v>13</v>
      </c>
      <c r="D14" s="90">
        <f t="shared" si="0"/>
        <v>11696</v>
      </c>
      <c r="E14" s="63">
        <v>0</v>
      </c>
      <c r="F14" s="63">
        <v>0</v>
      </c>
      <c r="G14" s="63">
        <v>0</v>
      </c>
      <c r="H14" s="64">
        <v>11696</v>
      </c>
      <c r="I14" s="44"/>
      <c r="J14" s="85"/>
    </row>
    <row r="15" spans="1:12" ht="42.75">
      <c r="A15" s="99" t="s">
        <v>11</v>
      </c>
      <c r="B15" s="93" t="s">
        <v>52</v>
      </c>
      <c r="C15" s="125" t="s">
        <v>13</v>
      </c>
      <c r="D15" s="90">
        <f t="shared" si="0"/>
        <v>1744397</v>
      </c>
      <c r="E15" s="90">
        <v>1709115</v>
      </c>
      <c r="F15" s="90">
        <v>35282</v>
      </c>
      <c r="G15" s="90">
        <v>0</v>
      </c>
      <c r="H15" s="100">
        <v>0</v>
      </c>
      <c r="I15" s="44"/>
      <c r="K15" s="85"/>
      <c r="L15" s="85"/>
    </row>
    <row r="16" spans="1:9" ht="28.5">
      <c r="A16" s="99" t="s">
        <v>47</v>
      </c>
      <c r="B16" s="93" t="s">
        <v>48</v>
      </c>
      <c r="C16" s="125" t="s">
        <v>13</v>
      </c>
      <c r="D16" s="90">
        <f t="shared" si="0"/>
        <v>6056</v>
      </c>
      <c r="E16" s="63"/>
      <c r="F16" s="63"/>
      <c r="G16" s="63"/>
      <c r="H16" s="147">
        <v>6056</v>
      </c>
      <c r="I16" s="44"/>
    </row>
    <row r="17" spans="1:9" ht="29.25" customHeight="1">
      <c r="A17" s="241" t="s">
        <v>12</v>
      </c>
      <c r="B17" s="243" t="s">
        <v>23</v>
      </c>
      <c r="C17" s="130" t="s">
        <v>13</v>
      </c>
      <c r="D17" s="103">
        <v>0</v>
      </c>
      <c r="E17" s="182" t="s">
        <v>20</v>
      </c>
      <c r="F17" s="182" t="s">
        <v>20</v>
      </c>
      <c r="G17" s="182" t="s">
        <v>20</v>
      </c>
      <c r="H17" s="183" t="s">
        <v>20</v>
      </c>
      <c r="I17" s="44"/>
    </row>
    <row r="18" spans="1:9" ht="15.75" thickBot="1">
      <c r="A18" s="242"/>
      <c r="B18" s="244"/>
      <c r="C18" s="104" t="s">
        <v>14</v>
      </c>
      <c r="D18" s="184">
        <f>D17/D10*100</f>
        <v>0</v>
      </c>
      <c r="E18" s="185" t="s">
        <v>20</v>
      </c>
      <c r="F18" s="185" t="s">
        <v>20</v>
      </c>
      <c r="G18" s="185" t="s">
        <v>20</v>
      </c>
      <c r="H18" s="186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36</v>
      </c>
      <c r="B21" s="65"/>
      <c r="C21" s="108"/>
      <c r="D21" s="109"/>
      <c r="E21" s="110"/>
      <c r="F21" s="110"/>
      <c r="G21" s="110"/>
      <c r="H21" s="108" t="s">
        <v>57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30.75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15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  <c r="I27" s="44"/>
    </row>
    <row r="28" spans="1:9" ht="14.2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">
      <c r="A29" s="65"/>
      <c r="B29" s="65"/>
      <c r="C29" s="108"/>
      <c r="D29" s="110"/>
      <c r="E29" s="112"/>
      <c r="F29" s="112"/>
      <c r="G29" s="112"/>
      <c r="H29" s="110"/>
      <c r="I29" s="44"/>
    </row>
    <row r="30" spans="1:8" ht="15">
      <c r="A30" s="111"/>
      <c r="B30" s="187" t="s">
        <v>77</v>
      </c>
      <c r="C30" s="112"/>
      <c r="D30" s="112"/>
      <c r="E30" s="112"/>
      <c r="F30" s="112"/>
      <c r="G30" s="112"/>
      <c r="H30" s="110"/>
    </row>
    <row r="31" spans="1:8" ht="15">
      <c r="A31" s="111"/>
      <c r="B31" s="187" t="s">
        <v>78</v>
      </c>
      <c r="D31" s="67"/>
      <c r="E31" s="67"/>
      <c r="F31" s="68"/>
      <c r="G31" s="65"/>
      <c r="H31" s="65"/>
    </row>
    <row r="32" spans="1:8" ht="15">
      <c r="A32" s="66" t="s">
        <v>55</v>
      </c>
      <c r="B32" s="65"/>
      <c r="D32" s="69" t="s">
        <v>56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4:D24"/>
    <mergeCell ref="A27:D27"/>
    <mergeCell ref="A1:H1"/>
    <mergeCell ref="A2:H2"/>
    <mergeCell ref="A3:H3"/>
    <mergeCell ref="A5:H5"/>
    <mergeCell ref="A6:H6"/>
    <mergeCell ref="A17:A18"/>
    <mergeCell ref="B17:B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">
      <selection activeCell="P47" sqref="P47"/>
    </sheetView>
  </sheetViews>
  <sheetFormatPr defaultColWidth="9.00390625" defaultRowHeight="12.75"/>
  <cols>
    <col min="1" max="1" width="8.75390625" style="0" customWidth="1"/>
    <col min="2" max="2" width="32.125" style="0" customWidth="1"/>
    <col min="3" max="3" width="6.125" style="0" customWidth="1"/>
    <col min="4" max="4" width="11.00390625" style="0" customWidth="1"/>
    <col min="5" max="5" width="12.375" style="0" customWidth="1"/>
    <col min="6" max="6" width="11.625" style="0" customWidth="1"/>
    <col min="7" max="8" width="13.25390625" style="0" customWidth="1"/>
    <col min="10" max="10" width="13.75390625" style="0" customWidth="1"/>
  </cols>
  <sheetData>
    <row r="1" spans="1:9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</row>
    <row r="2" spans="1:9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</row>
    <row r="3" spans="1:9" ht="14.25">
      <c r="A3" s="229" t="s">
        <v>96</v>
      </c>
      <c r="B3" s="229"/>
      <c r="C3" s="229"/>
      <c r="D3" s="229"/>
      <c r="E3" s="229"/>
      <c r="F3" s="229"/>
      <c r="G3" s="229"/>
      <c r="H3" s="229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5.75" customHeight="1">
      <c r="A5" s="230" t="s">
        <v>39</v>
      </c>
      <c r="B5" s="230"/>
      <c r="C5" s="230"/>
      <c r="D5" s="230"/>
      <c r="E5" s="230"/>
      <c r="F5" s="230"/>
      <c r="G5" s="230"/>
      <c r="H5" s="230"/>
      <c r="I5" s="44"/>
    </row>
    <row r="6" spans="1:9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</row>
    <row r="7" spans="1:9" ht="15">
      <c r="A7" s="48"/>
      <c r="B7" s="49"/>
      <c r="C7" s="49"/>
      <c r="D7" s="45"/>
      <c r="E7" s="49"/>
      <c r="F7" s="50"/>
      <c r="G7" s="46"/>
      <c r="H7" s="46"/>
      <c r="I7" s="44"/>
    </row>
    <row r="8" spans="1:9" ht="15.75" thickBot="1">
      <c r="A8" s="48"/>
      <c r="B8" s="49"/>
      <c r="C8" s="49"/>
      <c r="D8" s="209"/>
      <c r="E8" s="210"/>
      <c r="F8" s="211"/>
      <c r="G8" s="212"/>
      <c r="H8" s="212"/>
      <c r="I8" s="44"/>
    </row>
    <row r="9" spans="1:9" ht="43.5" thickBot="1">
      <c r="A9" s="51" t="s">
        <v>16</v>
      </c>
      <c r="B9" s="52" t="s">
        <v>5</v>
      </c>
      <c r="C9" s="115" t="s">
        <v>6</v>
      </c>
      <c r="D9" s="116" t="s">
        <v>0</v>
      </c>
      <c r="E9" s="116" t="s">
        <v>1</v>
      </c>
      <c r="F9" s="116" t="s">
        <v>2</v>
      </c>
      <c r="G9" s="116" t="s">
        <v>3</v>
      </c>
      <c r="H9" s="117" t="s">
        <v>4</v>
      </c>
      <c r="I9" s="44"/>
    </row>
    <row r="10" spans="1:9" ht="15" thickBot="1">
      <c r="A10" s="188">
        <v>1</v>
      </c>
      <c r="B10" s="189">
        <v>2</v>
      </c>
      <c r="C10" s="190">
        <v>3</v>
      </c>
      <c r="D10" s="191">
        <v>4</v>
      </c>
      <c r="E10" s="191">
        <v>5</v>
      </c>
      <c r="F10" s="191">
        <v>6</v>
      </c>
      <c r="G10" s="191">
        <v>7</v>
      </c>
      <c r="H10" s="192">
        <v>8</v>
      </c>
      <c r="I10" s="44"/>
    </row>
    <row r="11" spans="1:9" ht="26.25" customHeight="1" thickBot="1">
      <c r="A11" s="94">
        <v>1</v>
      </c>
      <c r="B11" s="95" t="s">
        <v>51</v>
      </c>
      <c r="C11" s="122" t="s">
        <v>13</v>
      </c>
      <c r="D11" s="193">
        <f>E11+F11+G11+H11</f>
        <v>4777835</v>
      </c>
      <c r="E11" s="194">
        <v>4623863</v>
      </c>
      <c r="F11" s="194">
        <v>153972</v>
      </c>
      <c r="G11" s="195"/>
      <c r="H11" s="196"/>
      <c r="I11" s="44"/>
    </row>
    <row r="12" spans="1:16" ht="39" customHeight="1" thickBot="1">
      <c r="A12" s="99">
        <v>2</v>
      </c>
      <c r="B12" s="93" t="s">
        <v>49</v>
      </c>
      <c r="C12" s="125" t="s">
        <v>13</v>
      </c>
      <c r="D12" s="197">
        <f aca="true" t="shared" si="0" ref="D12:D23">SUM(E12:H12)</f>
        <v>4705588</v>
      </c>
      <c r="E12" s="197">
        <f>E13+E22</f>
        <v>1886938</v>
      </c>
      <c r="F12" s="197">
        <f>F13+F22</f>
        <v>47373</v>
      </c>
      <c r="G12" s="197">
        <f>G13+G22</f>
        <v>2483770</v>
      </c>
      <c r="H12" s="198">
        <f>H13</f>
        <v>287507</v>
      </c>
      <c r="I12" s="44"/>
      <c r="J12" s="159"/>
      <c r="K12" s="149"/>
      <c r="L12" s="149"/>
      <c r="M12" s="150"/>
      <c r="N12" s="85"/>
      <c r="P12" s="85"/>
    </row>
    <row r="13" spans="1:16" ht="49.5" customHeight="1" thickBot="1">
      <c r="A13" s="99" t="s">
        <v>7</v>
      </c>
      <c r="B13" s="93" t="s">
        <v>79</v>
      </c>
      <c r="C13" s="125" t="s">
        <v>13</v>
      </c>
      <c r="D13" s="197">
        <f t="shared" si="0"/>
        <v>2771277</v>
      </c>
      <c r="E13" s="197">
        <f>E14+E20</f>
        <v>0</v>
      </c>
      <c r="F13" s="197">
        <f>F14+F20</f>
        <v>0</v>
      </c>
      <c r="G13" s="197">
        <f>G14+G20</f>
        <v>2483770</v>
      </c>
      <c r="H13" s="199">
        <f>H14+H19</f>
        <v>287507</v>
      </c>
      <c r="I13" s="44"/>
      <c r="J13" s="154"/>
      <c r="K13" s="149"/>
      <c r="L13" s="149"/>
      <c r="M13" s="150"/>
      <c r="N13" s="85"/>
      <c r="P13" s="85"/>
    </row>
    <row r="14" spans="1:10" ht="49.5" customHeight="1">
      <c r="A14" s="99" t="s">
        <v>8</v>
      </c>
      <c r="B14" s="61" t="s">
        <v>80</v>
      </c>
      <c r="C14" s="125" t="s">
        <v>13</v>
      </c>
      <c r="D14" s="197">
        <f t="shared" si="0"/>
        <v>2755572</v>
      </c>
      <c r="E14" s="197"/>
      <c r="F14" s="197"/>
      <c r="G14" s="197">
        <f>G15+G16</f>
        <v>2483770</v>
      </c>
      <c r="H14" s="200">
        <f>H15+H16</f>
        <v>271802</v>
      </c>
      <c r="I14" s="44"/>
      <c r="J14" s="85"/>
    </row>
    <row r="15" spans="1:12" ht="51.75" customHeight="1">
      <c r="A15" s="60" t="s">
        <v>28</v>
      </c>
      <c r="B15" s="61" t="s">
        <v>81</v>
      </c>
      <c r="C15" s="125" t="s">
        <v>13</v>
      </c>
      <c r="D15" s="197">
        <f t="shared" si="0"/>
        <v>2742730</v>
      </c>
      <c r="E15" s="197"/>
      <c r="F15" s="197"/>
      <c r="G15" s="197">
        <f>2483770-G17-G18</f>
        <v>2483770</v>
      </c>
      <c r="H15" s="200">
        <f>271802-H17-H18</f>
        <v>258960</v>
      </c>
      <c r="I15" s="44"/>
      <c r="K15" s="85"/>
      <c r="L15" s="85"/>
    </row>
    <row r="16" spans="1:9" ht="68.25" customHeight="1">
      <c r="A16" s="60" t="s">
        <v>82</v>
      </c>
      <c r="B16" s="61" t="s">
        <v>83</v>
      </c>
      <c r="C16" s="125" t="s">
        <v>13</v>
      </c>
      <c r="D16" s="197">
        <f t="shared" si="0"/>
        <v>12842</v>
      </c>
      <c r="E16" s="201">
        <f>E17+E18</f>
        <v>0</v>
      </c>
      <c r="F16" s="201">
        <f>F17+F18</f>
        <v>0</v>
      </c>
      <c r="G16" s="201">
        <f>G17+G18</f>
        <v>0</v>
      </c>
      <c r="H16" s="202">
        <f>H17+H18</f>
        <v>12842</v>
      </c>
      <c r="I16" s="44"/>
    </row>
    <row r="17" spans="1:9" ht="29.25" customHeight="1">
      <c r="A17" s="60" t="s">
        <v>84</v>
      </c>
      <c r="B17" s="61" t="s">
        <v>85</v>
      </c>
      <c r="C17" s="125" t="s">
        <v>13</v>
      </c>
      <c r="D17" s="197">
        <f t="shared" si="0"/>
        <v>740</v>
      </c>
      <c r="E17" s="201"/>
      <c r="F17" s="201"/>
      <c r="G17" s="201"/>
      <c r="H17" s="203">
        <v>740</v>
      </c>
      <c r="I17" s="44"/>
    </row>
    <row r="18" spans="1:9" ht="45" customHeight="1">
      <c r="A18" s="60" t="s">
        <v>86</v>
      </c>
      <c r="B18" s="61" t="s">
        <v>87</v>
      </c>
      <c r="C18" s="125" t="s">
        <v>13</v>
      </c>
      <c r="D18" s="197">
        <f t="shared" si="0"/>
        <v>12102</v>
      </c>
      <c r="E18" s="201"/>
      <c r="F18" s="201"/>
      <c r="G18" s="201"/>
      <c r="H18" s="203">
        <v>12102</v>
      </c>
      <c r="I18" s="44"/>
    </row>
    <row r="19" spans="1:9" ht="51.75" customHeight="1">
      <c r="A19" s="99" t="s">
        <v>10</v>
      </c>
      <c r="B19" s="204" t="s">
        <v>88</v>
      </c>
      <c r="C19" s="125" t="s">
        <v>13</v>
      </c>
      <c r="D19" s="197">
        <f t="shared" si="0"/>
        <v>15705</v>
      </c>
      <c r="E19" s="201"/>
      <c r="F19" s="201"/>
      <c r="G19" s="201"/>
      <c r="H19" s="203">
        <f>H20+H21</f>
        <v>15705</v>
      </c>
      <c r="I19" s="44"/>
    </row>
    <row r="20" spans="1:9" ht="92.25" customHeight="1">
      <c r="A20" s="60" t="s">
        <v>89</v>
      </c>
      <c r="B20" s="101" t="s">
        <v>90</v>
      </c>
      <c r="C20" s="125" t="s">
        <v>13</v>
      </c>
      <c r="D20" s="197">
        <f t="shared" si="0"/>
        <v>8805</v>
      </c>
      <c r="E20" s="201"/>
      <c r="F20" s="201"/>
      <c r="G20" s="201"/>
      <c r="H20" s="203">
        <v>8805</v>
      </c>
      <c r="I20" s="44"/>
    </row>
    <row r="21" spans="1:9" ht="33.75" customHeight="1">
      <c r="A21" s="60" t="s">
        <v>91</v>
      </c>
      <c r="B21" s="101" t="s">
        <v>92</v>
      </c>
      <c r="C21" s="125" t="s">
        <v>13</v>
      </c>
      <c r="D21" s="197">
        <f>H21</f>
        <v>6900</v>
      </c>
      <c r="E21" s="201"/>
      <c r="F21" s="201"/>
      <c r="G21" s="201"/>
      <c r="H21" s="203">
        <v>6900</v>
      </c>
      <c r="I21" s="44"/>
    </row>
    <row r="22" spans="1:9" ht="32.25" customHeight="1">
      <c r="A22" s="99" t="s">
        <v>11</v>
      </c>
      <c r="B22" s="93" t="s">
        <v>52</v>
      </c>
      <c r="C22" s="125" t="s">
        <v>13</v>
      </c>
      <c r="D22" s="197">
        <f t="shared" si="0"/>
        <v>1934311</v>
      </c>
      <c r="E22" s="205">
        <v>1886938</v>
      </c>
      <c r="F22" s="205">
        <v>47373</v>
      </c>
      <c r="G22" s="197"/>
      <c r="H22" s="198"/>
      <c r="I22" s="44"/>
    </row>
    <row r="23" spans="1:9" ht="30.75" customHeight="1">
      <c r="A23" s="99" t="s">
        <v>47</v>
      </c>
      <c r="B23" s="93" t="s">
        <v>48</v>
      </c>
      <c r="C23" s="125" t="s">
        <v>13</v>
      </c>
      <c r="D23" s="197">
        <f t="shared" si="0"/>
        <v>6577</v>
      </c>
      <c r="E23" s="206"/>
      <c r="F23" s="206"/>
      <c r="G23" s="206"/>
      <c r="H23" s="205">
        <v>6577</v>
      </c>
      <c r="I23" s="44"/>
    </row>
    <row r="24" spans="1:9" ht="15" customHeight="1">
      <c r="A24" s="241" t="s">
        <v>12</v>
      </c>
      <c r="B24" s="243" t="s">
        <v>23</v>
      </c>
      <c r="C24" s="130" t="s">
        <v>13</v>
      </c>
      <c r="D24" s="197">
        <f>D11-D12-D23</f>
        <v>65670</v>
      </c>
      <c r="E24" s="132"/>
      <c r="F24" s="132"/>
      <c r="G24" s="132">
        <v>64241</v>
      </c>
      <c r="H24" s="132">
        <v>1428</v>
      </c>
      <c r="I24" s="44"/>
    </row>
    <row r="25" spans="1:9" ht="14.25" customHeight="1" thickBot="1">
      <c r="A25" s="242"/>
      <c r="B25" s="244"/>
      <c r="C25" s="104" t="s">
        <v>14</v>
      </c>
      <c r="D25" s="176">
        <f>D24/D11*100</f>
        <v>1.3744719103945615</v>
      </c>
      <c r="E25" s="177" t="s">
        <v>20</v>
      </c>
      <c r="F25" s="177" t="s">
        <v>20</v>
      </c>
      <c r="G25" s="177" t="s">
        <v>20</v>
      </c>
      <c r="H25" s="178" t="s">
        <v>20</v>
      </c>
      <c r="I25" s="44"/>
    </row>
    <row r="26" spans="1:9" ht="15">
      <c r="A26" s="73"/>
      <c r="B26" s="74"/>
      <c r="C26" s="75"/>
      <c r="D26" s="207"/>
      <c r="E26" s="208"/>
      <c r="F26" s="208"/>
      <c r="G26" s="208"/>
      <c r="H26" s="208"/>
      <c r="I26" s="44"/>
    </row>
    <row r="27" spans="1:9" ht="14.25" customHeight="1">
      <c r="A27" s="73"/>
      <c r="B27" s="74"/>
      <c r="C27" s="75"/>
      <c r="D27" s="207"/>
      <c r="E27" s="208"/>
      <c r="F27" s="208"/>
      <c r="G27" s="208"/>
      <c r="H27" s="208"/>
      <c r="I27" s="44"/>
    </row>
    <row r="28" spans="1:9" ht="14.25" customHeight="1">
      <c r="A28" s="20"/>
      <c r="B28" s="20"/>
      <c r="C28" s="21"/>
      <c r="D28" s="213"/>
      <c r="E28" s="213"/>
      <c r="F28" s="213"/>
      <c r="G28" s="213"/>
      <c r="H28" s="214"/>
      <c r="I28" s="44"/>
    </row>
    <row r="29" spans="1:9" ht="15" customHeight="1">
      <c r="A29" s="65" t="s">
        <v>94</v>
      </c>
      <c r="B29" s="65"/>
      <c r="C29" s="108"/>
      <c r="D29" s="215"/>
      <c r="E29" s="216"/>
      <c r="F29" s="216"/>
      <c r="G29" s="216"/>
      <c r="H29" s="217" t="s">
        <v>95</v>
      </c>
      <c r="I29" s="44"/>
    </row>
    <row r="30" spans="1:8" ht="15">
      <c r="A30" s="65"/>
      <c r="B30" s="65"/>
      <c r="C30" s="108"/>
      <c r="D30" s="216"/>
      <c r="E30" s="216"/>
      <c r="F30" s="216"/>
      <c r="G30" s="216"/>
      <c r="H30" s="216" t="s">
        <v>19</v>
      </c>
    </row>
    <row r="31" spans="1:8" ht="15">
      <c r="A31" s="65"/>
      <c r="B31" s="65"/>
      <c r="C31" s="108"/>
      <c r="D31" s="216"/>
      <c r="E31" s="216"/>
      <c r="F31" s="216"/>
      <c r="G31" s="216"/>
      <c r="H31" s="216"/>
    </row>
    <row r="32" spans="1:8" ht="15" customHeight="1">
      <c r="A32" s="236" t="s">
        <v>35</v>
      </c>
      <c r="B32" s="236"/>
      <c r="C32" s="236"/>
      <c r="D32" s="236"/>
      <c r="E32" s="218"/>
      <c r="F32" s="218"/>
      <c r="G32" s="218"/>
      <c r="H32" s="217" t="s">
        <v>22</v>
      </c>
    </row>
    <row r="33" spans="1:8" ht="15">
      <c r="A33" s="111"/>
      <c r="B33" s="111"/>
      <c r="C33" s="111"/>
      <c r="D33" s="219"/>
      <c r="E33" s="218"/>
      <c r="F33" s="218"/>
      <c r="G33" s="218"/>
      <c r="H33" s="216" t="s">
        <v>19</v>
      </c>
    </row>
    <row r="34" spans="1:8" ht="15">
      <c r="A34" s="111"/>
      <c r="B34" s="111"/>
      <c r="C34" s="112"/>
      <c r="D34" s="218"/>
      <c r="E34" s="218"/>
      <c r="F34" s="218"/>
      <c r="G34" s="218"/>
      <c r="H34" s="216"/>
    </row>
    <row r="35" spans="1:8" ht="15">
      <c r="A35" s="236" t="s">
        <v>54</v>
      </c>
      <c r="B35" s="236"/>
      <c r="C35" s="236"/>
      <c r="D35" s="236"/>
      <c r="E35" s="218"/>
      <c r="F35" s="218"/>
      <c r="G35" s="218"/>
      <c r="H35" s="217" t="s">
        <v>22</v>
      </c>
    </row>
    <row r="36" spans="1:8" ht="15">
      <c r="A36" s="65"/>
      <c r="B36" s="65"/>
      <c r="C36" s="108"/>
      <c r="D36" s="216"/>
      <c r="E36" s="218"/>
      <c r="F36" s="218"/>
      <c r="G36" s="218"/>
      <c r="H36" s="216" t="s">
        <v>19</v>
      </c>
    </row>
    <row r="37" spans="1:8" ht="15">
      <c r="A37" s="65"/>
      <c r="B37" s="65"/>
      <c r="C37" s="108"/>
      <c r="D37" s="216"/>
      <c r="E37" s="218"/>
      <c r="F37" s="218"/>
      <c r="G37" s="218"/>
      <c r="H37" s="216"/>
    </row>
    <row r="38" spans="1:8" ht="15">
      <c r="A38" s="111"/>
      <c r="B38" s="111"/>
      <c r="C38" s="112"/>
      <c r="D38" s="218"/>
      <c r="E38" s="218"/>
      <c r="F38" s="218"/>
      <c r="G38" s="218"/>
      <c r="H38" s="216"/>
    </row>
    <row r="39" spans="1:8" ht="15">
      <c r="A39" s="141"/>
      <c r="B39" s="141"/>
      <c r="C39" s="140"/>
      <c r="D39" s="220"/>
      <c r="E39" s="220"/>
      <c r="F39" s="221"/>
      <c r="G39" s="222"/>
      <c r="H39" s="222"/>
    </row>
    <row r="40" spans="1:8" ht="15">
      <c r="A40" s="135" t="s">
        <v>55</v>
      </c>
      <c r="B40" s="138"/>
      <c r="C40" s="140"/>
      <c r="D40" s="223" t="s">
        <v>56</v>
      </c>
      <c r="E40" s="223"/>
      <c r="F40" s="223"/>
      <c r="G40" s="223"/>
      <c r="H40" s="223"/>
    </row>
    <row r="41" spans="1:8" ht="12.75">
      <c r="A41" s="140"/>
      <c r="B41" s="140"/>
      <c r="C41" s="140"/>
      <c r="D41" s="140"/>
      <c r="E41" s="140"/>
      <c r="F41" s="140"/>
      <c r="G41" s="140"/>
      <c r="H41" s="140"/>
    </row>
    <row r="42" spans="1:8" ht="12.75">
      <c r="A42" s="140"/>
      <c r="B42" s="140"/>
      <c r="C42" s="140"/>
      <c r="D42" s="140"/>
      <c r="E42" s="140"/>
      <c r="F42" s="140"/>
      <c r="G42" s="140"/>
      <c r="H42" s="140"/>
    </row>
  </sheetData>
  <sheetProtection/>
  <mergeCells count="9">
    <mergeCell ref="A24:A25"/>
    <mergeCell ref="B24:B25"/>
    <mergeCell ref="A32:D32"/>
    <mergeCell ref="A35:D35"/>
    <mergeCell ref="A1:H1"/>
    <mergeCell ref="A2:H2"/>
    <mergeCell ref="A3:H3"/>
    <mergeCell ref="A5:H5"/>
    <mergeCell ref="A6:H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PageLayoutView="0" workbookViewId="0" topLeftCell="A16">
      <selection activeCell="N30" sqref="N30"/>
    </sheetView>
  </sheetViews>
  <sheetFormatPr defaultColWidth="9.00390625" defaultRowHeight="12.75"/>
  <cols>
    <col min="2" max="2" width="28.00390625" style="0" customWidth="1"/>
    <col min="4" max="4" width="11.625" style="0" customWidth="1"/>
    <col min="5" max="5" width="12.00390625" style="0" customWidth="1"/>
    <col min="7" max="7" width="12.00390625" style="0" customWidth="1"/>
  </cols>
  <sheetData>
    <row r="1" spans="1:8" ht="14.25">
      <c r="A1" s="228" t="s">
        <v>18</v>
      </c>
      <c r="B1" s="228"/>
      <c r="C1" s="228"/>
      <c r="D1" s="228"/>
      <c r="E1" s="228"/>
      <c r="F1" s="228"/>
      <c r="G1" s="228"/>
      <c r="H1" s="228"/>
    </row>
    <row r="2" spans="1:8" ht="14.25">
      <c r="A2" s="228" t="s">
        <v>38</v>
      </c>
      <c r="B2" s="228"/>
      <c r="C2" s="228"/>
      <c r="D2" s="228"/>
      <c r="E2" s="228"/>
      <c r="F2" s="228"/>
      <c r="G2" s="228"/>
      <c r="H2" s="228"/>
    </row>
    <row r="3" spans="1:8" ht="14.25">
      <c r="A3" s="229" t="s">
        <v>93</v>
      </c>
      <c r="B3" s="229"/>
      <c r="C3" s="229"/>
      <c r="D3" s="229"/>
      <c r="E3" s="229"/>
      <c r="F3" s="229"/>
      <c r="G3" s="229"/>
      <c r="H3" s="229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230" t="s">
        <v>39</v>
      </c>
      <c r="B5" s="230"/>
      <c r="C5" s="230"/>
      <c r="D5" s="230"/>
      <c r="E5" s="230"/>
      <c r="F5" s="230"/>
      <c r="G5" s="230"/>
      <c r="H5" s="230"/>
    </row>
    <row r="6" spans="1:8" ht="15.75">
      <c r="A6" s="231" t="s">
        <v>34</v>
      </c>
      <c r="B6" s="231"/>
      <c r="C6" s="231"/>
      <c r="D6" s="231"/>
      <c r="E6" s="231"/>
      <c r="F6" s="231"/>
      <c r="G6" s="231"/>
      <c r="H6" s="231"/>
    </row>
    <row r="7" spans="1:8" ht="15">
      <c r="A7" s="48"/>
      <c r="B7" s="49"/>
      <c r="C7" s="49"/>
      <c r="D7" s="45"/>
      <c r="E7" s="49"/>
      <c r="F7" s="50"/>
      <c r="G7" s="46"/>
      <c r="H7" s="46"/>
    </row>
    <row r="8" spans="1:8" ht="15.75" thickBot="1">
      <c r="A8" s="48"/>
      <c r="B8" s="49"/>
      <c r="C8" s="49"/>
      <c r="D8" s="209"/>
      <c r="E8" s="210"/>
      <c r="F8" s="211"/>
      <c r="G8" s="212"/>
      <c r="H8" s="212"/>
    </row>
    <row r="9" spans="1:8" ht="29.25" thickBot="1">
      <c r="A9" s="51" t="s">
        <v>16</v>
      </c>
      <c r="B9" s="52" t="s">
        <v>5</v>
      </c>
      <c r="C9" s="115" t="s">
        <v>6</v>
      </c>
      <c r="D9" s="116" t="s">
        <v>0</v>
      </c>
      <c r="E9" s="116" t="s">
        <v>1</v>
      </c>
      <c r="F9" s="116" t="s">
        <v>2</v>
      </c>
      <c r="G9" s="116" t="s">
        <v>3</v>
      </c>
      <c r="H9" s="117" t="s">
        <v>4</v>
      </c>
    </row>
    <row r="10" spans="1:8" ht="28.5" customHeight="1" thickBot="1">
      <c r="A10" s="188">
        <v>1</v>
      </c>
      <c r="B10" s="189">
        <v>2</v>
      </c>
      <c r="C10" s="190">
        <v>3</v>
      </c>
      <c r="D10" s="191">
        <v>4</v>
      </c>
      <c r="E10" s="191">
        <v>5</v>
      </c>
      <c r="F10" s="191">
        <v>6</v>
      </c>
      <c r="G10" s="191">
        <v>7</v>
      </c>
      <c r="H10" s="192">
        <v>8</v>
      </c>
    </row>
    <row r="11" spans="1:8" ht="43.5" customHeight="1">
      <c r="A11" s="94">
        <v>1</v>
      </c>
      <c r="B11" s="95" t="s">
        <v>51</v>
      </c>
      <c r="C11" s="122" t="s">
        <v>13</v>
      </c>
      <c r="D11" s="193">
        <f>E11+F11+G11+H11</f>
        <v>6023767</v>
      </c>
      <c r="E11" s="194">
        <v>5856837</v>
      </c>
      <c r="F11" s="194">
        <v>166930</v>
      </c>
      <c r="G11" s="195"/>
      <c r="H11" s="196"/>
    </row>
    <row r="12" spans="1:8" ht="39" customHeight="1">
      <c r="A12" s="99">
        <v>2</v>
      </c>
      <c r="B12" s="93" t="s">
        <v>49</v>
      </c>
      <c r="C12" s="125" t="s">
        <v>13</v>
      </c>
      <c r="D12" s="197">
        <f aca="true" t="shared" si="0" ref="D12:D23">SUM(E12:H12)</f>
        <v>5930181</v>
      </c>
      <c r="E12" s="197">
        <f>E13+E22</f>
        <v>2210963</v>
      </c>
      <c r="F12" s="197">
        <f>F13+F22</f>
        <v>52889</v>
      </c>
      <c r="G12" s="197">
        <f>G13+G22</f>
        <v>3398918</v>
      </c>
      <c r="H12" s="198">
        <f>H13</f>
        <v>267411</v>
      </c>
    </row>
    <row r="13" spans="1:8" ht="76.5" customHeight="1">
      <c r="A13" s="99" t="s">
        <v>7</v>
      </c>
      <c r="B13" s="93" t="s">
        <v>79</v>
      </c>
      <c r="C13" s="125" t="s">
        <v>13</v>
      </c>
      <c r="D13" s="197">
        <f t="shared" si="0"/>
        <v>3666329</v>
      </c>
      <c r="E13" s="197">
        <f>E14+E20</f>
        <v>0</v>
      </c>
      <c r="F13" s="197">
        <f>F14+F20</f>
        <v>0</v>
      </c>
      <c r="G13" s="197">
        <f>G14+G20</f>
        <v>3398918</v>
      </c>
      <c r="H13" s="199">
        <f>H14+H19</f>
        <v>267411</v>
      </c>
    </row>
    <row r="14" spans="1:8" ht="51" customHeight="1">
      <c r="A14" s="99" t="s">
        <v>8</v>
      </c>
      <c r="B14" s="61" t="s">
        <v>80</v>
      </c>
      <c r="C14" s="125" t="s">
        <v>13</v>
      </c>
      <c r="D14" s="197">
        <f t="shared" si="0"/>
        <v>3653230</v>
      </c>
      <c r="E14" s="197"/>
      <c r="F14" s="197"/>
      <c r="G14" s="197">
        <f>G15+G16</f>
        <v>3398918</v>
      </c>
      <c r="H14" s="200">
        <v>254312</v>
      </c>
    </row>
    <row r="15" spans="1:8" ht="55.5" customHeight="1">
      <c r="A15" s="60" t="s">
        <v>28</v>
      </c>
      <c r="B15" s="61" t="s">
        <v>81</v>
      </c>
      <c r="C15" s="125" t="s">
        <v>13</v>
      </c>
      <c r="D15" s="197">
        <f t="shared" si="0"/>
        <v>3637749</v>
      </c>
      <c r="E15" s="197"/>
      <c r="F15" s="197"/>
      <c r="G15" s="197">
        <v>3398918</v>
      </c>
      <c r="H15" s="200">
        <f>H14-H16</f>
        <v>238831</v>
      </c>
    </row>
    <row r="16" spans="1:8" ht="76.5" customHeight="1">
      <c r="A16" s="60" t="s">
        <v>82</v>
      </c>
      <c r="B16" s="61" t="s">
        <v>83</v>
      </c>
      <c r="C16" s="125" t="s">
        <v>13</v>
      </c>
      <c r="D16" s="197">
        <f t="shared" si="0"/>
        <v>15481</v>
      </c>
      <c r="E16" s="201">
        <f>E17+E18</f>
        <v>0</v>
      </c>
      <c r="F16" s="201">
        <f>F17+F18</f>
        <v>0</v>
      </c>
      <c r="G16" s="201">
        <f>G17+G18</f>
        <v>0</v>
      </c>
      <c r="H16" s="202">
        <f>H17+H18</f>
        <v>15481</v>
      </c>
    </row>
    <row r="17" spans="1:8" ht="33.75" customHeight="1">
      <c r="A17" s="60" t="s">
        <v>84</v>
      </c>
      <c r="B17" s="61" t="s">
        <v>85</v>
      </c>
      <c r="C17" s="125" t="s">
        <v>13</v>
      </c>
      <c r="D17" s="197">
        <f t="shared" si="0"/>
        <v>989</v>
      </c>
      <c r="E17" s="201"/>
      <c r="F17" s="201"/>
      <c r="G17" s="201"/>
      <c r="H17" s="203">
        <v>989</v>
      </c>
    </row>
    <row r="18" spans="1:8" ht="36.75" customHeight="1">
      <c r="A18" s="60" t="s">
        <v>86</v>
      </c>
      <c r="B18" s="61" t="s">
        <v>87</v>
      </c>
      <c r="C18" s="125" t="s">
        <v>13</v>
      </c>
      <c r="D18" s="197">
        <f t="shared" si="0"/>
        <v>14492</v>
      </c>
      <c r="E18" s="201"/>
      <c r="F18" s="201"/>
      <c r="G18" s="201"/>
      <c r="H18" s="203">
        <v>14492</v>
      </c>
    </row>
    <row r="19" spans="1:8" ht="54" customHeight="1">
      <c r="A19" s="99" t="s">
        <v>10</v>
      </c>
      <c r="B19" s="204" t="s">
        <v>88</v>
      </c>
      <c r="C19" s="125" t="s">
        <v>13</v>
      </c>
      <c r="D19" s="197">
        <f t="shared" si="0"/>
        <v>13099</v>
      </c>
      <c r="E19" s="201"/>
      <c r="F19" s="201"/>
      <c r="G19" s="201"/>
      <c r="H19" s="203">
        <f>H20+H21</f>
        <v>13099</v>
      </c>
    </row>
    <row r="20" spans="1:8" ht="87.75" customHeight="1">
      <c r="A20" s="60" t="s">
        <v>89</v>
      </c>
      <c r="B20" s="101" t="s">
        <v>90</v>
      </c>
      <c r="C20" s="125" t="s">
        <v>13</v>
      </c>
      <c r="D20" s="197">
        <f t="shared" si="0"/>
        <v>4961</v>
      </c>
      <c r="E20" s="201"/>
      <c r="F20" s="201"/>
      <c r="G20" s="201"/>
      <c r="H20" s="203">
        <v>4961</v>
      </c>
    </row>
    <row r="21" spans="1:8" ht="30">
      <c r="A21" s="60" t="s">
        <v>91</v>
      </c>
      <c r="B21" s="101" t="s">
        <v>92</v>
      </c>
      <c r="C21" s="125" t="s">
        <v>13</v>
      </c>
      <c r="D21" s="197">
        <f>H21</f>
        <v>8138</v>
      </c>
      <c r="E21" s="201"/>
      <c r="F21" s="201"/>
      <c r="G21" s="201"/>
      <c r="H21" s="203">
        <v>8138</v>
      </c>
    </row>
    <row r="22" spans="1:8" ht="42.75">
      <c r="A22" s="99" t="s">
        <v>11</v>
      </c>
      <c r="B22" s="93" t="s">
        <v>52</v>
      </c>
      <c r="C22" s="125" t="s">
        <v>13</v>
      </c>
      <c r="D22" s="197">
        <f t="shared" si="0"/>
        <v>2263852</v>
      </c>
      <c r="E22" s="205">
        <v>2210963</v>
      </c>
      <c r="F22" s="205">
        <v>52889</v>
      </c>
      <c r="G22" s="197"/>
      <c r="H22" s="198"/>
    </row>
    <row r="23" spans="1:8" ht="15" customHeight="1">
      <c r="A23" s="99" t="s">
        <v>47</v>
      </c>
      <c r="B23" s="93" t="s">
        <v>48</v>
      </c>
      <c r="C23" s="125" t="s">
        <v>13</v>
      </c>
      <c r="D23" s="197">
        <f t="shared" si="0"/>
        <v>6998</v>
      </c>
      <c r="E23" s="206"/>
      <c r="F23" s="206"/>
      <c r="G23" s="206"/>
      <c r="H23" s="200">
        <v>6998</v>
      </c>
    </row>
    <row r="24" spans="1:8" ht="12.75" customHeight="1">
      <c r="A24" s="241" t="s">
        <v>12</v>
      </c>
      <c r="B24" s="243" t="s">
        <v>23</v>
      </c>
      <c r="C24" s="130" t="s">
        <v>13</v>
      </c>
      <c r="D24" s="197">
        <f>D11-D12-D23</f>
        <v>86588</v>
      </c>
      <c r="E24" s="132"/>
      <c r="F24" s="132"/>
      <c r="G24" s="132">
        <v>84664</v>
      </c>
      <c r="H24" s="133">
        <v>1924</v>
      </c>
    </row>
    <row r="25" spans="1:8" ht="15.75" thickBot="1">
      <c r="A25" s="242"/>
      <c r="B25" s="244"/>
      <c r="C25" s="104" t="s">
        <v>14</v>
      </c>
      <c r="D25" s="176">
        <f>D24/D11*100</f>
        <v>1.4374393963113115</v>
      </c>
      <c r="E25" s="177" t="s">
        <v>20</v>
      </c>
      <c r="F25" s="177" t="s">
        <v>20</v>
      </c>
      <c r="G25" s="177" t="s">
        <v>20</v>
      </c>
      <c r="H25" s="178" t="s">
        <v>20</v>
      </c>
    </row>
    <row r="26" spans="1:8" ht="15" customHeight="1">
      <c r="A26" s="73"/>
      <c r="B26" s="74"/>
      <c r="C26" s="75"/>
      <c r="D26" s="207"/>
      <c r="E26" s="208"/>
      <c r="F26" s="208"/>
      <c r="G26" s="208"/>
      <c r="H26" s="208"/>
    </row>
    <row r="27" spans="1:8" ht="12.75" customHeight="1">
      <c r="A27" s="73"/>
      <c r="B27" s="74"/>
      <c r="C27" s="75"/>
      <c r="D27" s="207"/>
      <c r="E27" s="208"/>
      <c r="F27" s="208"/>
      <c r="G27" s="208"/>
      <c r="H27" s="208"/>
    </row>
    <row r="28" spans="1:8" ht="12.75">
      <c r="A28" s="20"/>
      <c r="B28" s="20"/>
      <c r="C28" s="21"/>
      <c r="D28" s="213"/>
      <c r="E28" s="213"/>
      <c r="F28" s="213"/>
      <c r="G28" s="213"/>
      <c r="H28" s="214"/>
    </row>
    <row r="29" spans="1:8" ht="15">
      <c r="A29" s="65" t="s">
        <v>94</v>
      </c>
      <c r="B29" s="65"/>
      <c r="C29" s="108"/>
      <c r="D29" s="215"/>
      <c r="E29" s="216"/>
      <c r="F29" s="216"/>
      <c r="G29" s="216"/>
      <c r="H29" s="217" t="s">
        <v>95</v>
      </c>
    </row>
    <row r="30" spans="1:8" ht="15">
      <c r="A30" s="65"/>
      <c r="B30" s="65"/>
      <c r="C30" s="108"/>
      <c r="D30" s="216"/>
      <c r="E30" s="216"/>
      <c r="F30" s="216"/>
      <c r="G30" s="216"/>
      <c r="H30" s="216" t="s">
        <v>19</v>
      </c>
    </row>
    <row r="31" spans="1:8" ht="15">
      <c r="A31" s="65"/>
      <c r="B31" s="65"/>
      <c r="C31" s="108"/>
      <c r="D31" s="216"/>
      <c r="E31" s="216"/>
      <c r="F31" s="216"/>
      <c r="G31" s="216"/>
      <c r="H31" s="216"/>
    </row>
    <row r="32" spans="1:8" ht="15">
      <c r="A32" s="236" t="s">
        <v>35</v>
      </c>
      <c r="B32" s="236"/>
      <c r="C32" s="236"/>
      <c r="D32" s="236"/>
      <c r="E32" s="218"/>
      <c r="F32" s="218"/>
      <c r="G32" s="218"/>
      <c r="H32" s="217" t="s">
        <v>22</v>
      </c>
    </row>
    <row r="33" spans="1:8" ht="15">
      <c r="A33" s="111"/>
      <c r="B33" s="111"/>
      <c r="C33" s="111"/>
      <c r="D33" s="219"/>
      <c r="E33" s="218"/>
      <c r="F33" s="218"/>
      <c r="G33" s="218"/>
      <c r="H33" s="216" t="s">
        <v>19</v>
      </c>
    </row>
    <row r="34" spans="1:8" ht="15">
      <c r="A34" s="111"/>
      <c r="B34" s="111"/>
      <c r="C34" s="112"/>
      <c r="D34" s="218"/>
      <c r="E34" s="218"/>
      <c r="F34" s="218"/>
      <c r="G34" s="218"/>
      <c r="H34" s="216"/>
    </row>
    <row r="35" spans="1:8" ht="15">
      <c r="A35" s="236" t="s">
        <v>54</v>
      </c>
      <c r="B35" s="236"/>
      <c r="C35" s="236"/>
      <c r="D35" s="236"/>
      <c r="E35" s="218"/>
      <c r="F35" s="218"/>
      <c r="G35" s="218"/>
      <c r="H35" s="217" t="s">
        <v>22</v>
      </c>
    </row>
    <row r="36" spans="1:8" ht="15">
      <c r="A36" s="65"/>
      <c r="B36" s="65"/>
      <c r="C36" s="108"/>
      <c r="D36" s="216"/>
      <c r="E36" s="218"/>
      <c r="F36" s="218"/>
      <c r="G36" s="218"/>
      <c r="H36" s="216" t="s">
        <v>19</v>
      </c>
    </row>
    <row r="37" spans="1:8" ht="15">
      <c r="A37" s="65"/>
      <c r="B37" s="65"/>
      <c r="C37" s="108"/>
      <c r="D37" s="216"/>
      <c r="E37" s="218"/>
      <c r="F37" s="218"/>
      <c r="G37" s="218"/>
      <c r="H37" s="216"/>
    </row>
    <row r="38" spans="1:9" ht="15">
      <c r="A38" s="141"/>
      <c r="B38" s="141"/>
      <c r="C38" s="224"/>
      <c r="D38" s="225"/>
      <c r="E38" s="225"/>
      <c r="F38" s="225"/>
      <c r="G38" s="225"/>
      <c r="H38" s="226"/>
      <c r="I38" s="140"/>
    </row>
    <row r="39" spans="1:9" ht="15">
      <c r="A39" s="141"/>
      <c r="B39" s="141"/>
      <c r="C39" s="140"/>
      <c r="D39" s="220"/>
      <c r="E39" s="220"/>
      <c r="F39" s="221"/>
      <c r="G39" s="222"/>
      <c r="H39" s="222"/>
      <c r="I39" s="140"/>
    </row>
    <row r="40" spans="1:9" ht="15">
      <c r="A40" s="135" t="s">
        <v>55</v>
      </c>
      <c r="B40" s="138"/>
      <c r="C40" s="140"/>
      <c r="D40" s="223" t="s">
        <v>56</v>
      </c>
      <c r="E40" s="223"/>
      <c r="F40" s="223"/>
      <c r="G40" s="223"/>
      <c r="H40" s="223"/>
      <c r="I40" s="140"/>
    </row>
  </sheetData>
  <sheetProtection/>
  <mergeCells count="9">
    <mergeCell ref="B24:B25"/>
    <mergeCell ref="A32:D32"/>
    <mergeCell ref="A35:D35"/>
    <mergeCell ref="A1:H1"/>
    <mergeCell ref="A2:H2"/>
    <mergeCell ref="A3:H3"/>
    <mergeCell ref="A5:H5"/>
    <mergeCell ref="A6:H6"/>
    <mergeCell ref="A24:A2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15" sqref="H15"/>
    </sheetView>
  </sheetViews>
  <sheetFormatPr defaultColWidth="9.00390625" defaultRowHeight="12.75"/>
  <cols>
    <col min="2" max="2" width="21.375" style="0" customWidth="1"/>
    <col min="4" max="4" width="12.75390625" style="0" customWidth="1"/>
    <col min="5" max="5" width="11.25390625" style="0" bestFit="1" customWidth="1"/>
    <col min="6" max="6" width="13.25390625" style="0" customWidth="1"/>
    <col min="7" max="7" width="13.00390625" style="0" customWidth="1"/>
    <col min="8" max="8" width="15.00390625" style="0" customWidth="1"/>
  </cols>
  <sheetData>
    <row r="1" spans="1:8" ht="14.25">
      <c r="A1" s="228" t="s">
        <v>18</v>
      </c>
      <c r="B1" s="228"/>
      <c r="C1" s="228"/>
      <c r="D1" s="228"/>
      <c r="E1" s="228"/>
      <c r="F1" s="228"/>
      <c r="G1" s="228"/>
      <c r="H1" s="228"/>
    </row>
    <row r="2" spans="1:8" ht="14.25">
      <c r="A2" s="228" t="s">
        <v>38</v>
      </c>
      <c r="B2" s="228"/>
      <c r="C2" s="228"/>
      <c r="D2" s="228"/>
      <c r="E2" s="228"/>
      <c r="F2" s="228"/>
      <c r="G2" s="228"/>
      <c r="H2" s="228"/>
    </row>
    <row r="3" spans="1:8" ht="14.25">
      <c r="A3" s="229" t="s">
        <v>45</v>
      </c>
      <c r="B3" s="229"/>
      <c r="C3" s="229"/>
      <c r="D3" s="229"/>
      <c r="E3" s="229"/>
      <c r="F3" s="229"/>
      <c r="G3" s="229"/>
      <c r="H3" s="229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230" t="s">
        <v>39</v>
      </c>
      <c r="B5" s="230"/>
      <c r="C5" s="230"/>
      <c r="D5" s="230"/>
      <c r="E5" s="230"/>
      <c r="F5" s="230"/>
      <c r="G5" s="230"/>
      <c r="H5" s="230"/>
    </row>
    <row r="6" spans="1:8" ht="15.75">
      <c r="A6" s="231" t="s">
        <v>34</v>
      </c>
      <c r="B6" s="231"/>
      <c r="C6" s="231"/>
      <c r="D6" s="231"/>
      <c r="E6" s="231"/>
      <c r="F6" s="231"/>
      <c r="G6" s="231"/>
      <c r="H6" s="231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26</v>
      </c>
      <c r="C10" s="22" t="s">
        <v>13</v>
      </c>
      <c r="D10" s="23" t="e">
        <f>E10+F10+G10</f>
        <v>#REF!</v>
      </c>
      <c r="E10" s="23" t="e">
        <f>декабрь!E10+#REF!+#REF!+сентябрь!E10+август!E10+июль!E10+июнь!#REF!+май!#REF!+апрель!E10+март!E10+февраль!E10+январь!E10</f>
        <v>#REF!</v>
      </c>
      <c r="F10" s="23" t="e">
        <f>декабрь!F10+#REF!+#REF!+сентябрь!F10+август!F10+июль!F10+июнь!#REF!+май!#REF!+апрель!F10+март!F10+февраль!F10+январь!F10</f>
        <v>#REF!</v>
      </c>
      <c r="G10" s="23">
        <f>декабрь!G10</f>
        <v>7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 t="e">
        <f>SUM(E11:H11)</f>
        <v>#REF!</v>
      </c>
      <c r="E11" s="26" t="e">
        <f>декабрь!E11+#REF!+#REF!+сентябрь!E11+август!E11+июль!E11+июнь!#REF!+май!#REF!+апрель!E11+март!E11+февраль!E11+январь!E11</f>
        <v>#REF!</v>
      </c>
      <c r="F11" s="26" t="e">
        <f>декабрь!F11+#REF!+#REF!+сентябрь!F11+август!F11+июль!F11+июнь!#REF!+май!#REF!+апрель!F11+март!F11+февраль!F11+январь!F11</f>
        <v>#REF!</v>
      </c>
      <c r="G11" s="26" t="e">
        <f>декабрь!G11+#REF!+#REF!+сентябрь!G11+август!G11+июль!G11+июнь!#REF!+май!#REF!+апрель!G11+март!G11+февраль!G11+январь!G11</f>
        <v>#REF!</v>
      </c>
      <c r="H11" s="27" t="e">
        <f>декабрь!H11+#REF!+#REF!+сентябрь!H11+август!H11+июль!H11+июнь!#REF!+май!#REF!+апрель!H11+март!H11+февраль!H11+январь!H11</f>
        <v>#REF!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 t="e">
        <f>SUM(E12:H12)</f>
        <v>#REF!</v>
      </c>
      <c r="E12" s="26">
        <f>E13+E15</f>
        <v>0</v>
      </c>
      <c r="F12" s="26">
        <f>F13+F15</f>
        <v>0</v>
      </c>
      <c r="G12" s="26" t="e">
        <f>SUM(G13)</f>
        <v>#REF!</v>
      </c>
      <c r="H12" s="27" t="e">
        <f>H11</f>
        <v>#REF!</v>
      </c>
    </row>
    <row r="13" spans="1:10" ht="45" customHeight="1">
      <c r="A13" s="13" t="s">
        <v>8</v>
      </c>
      <c r="B13" s="6" t="s">
        <v>9</v>
      </c>
      <c r="C13" s="25" t="s">
        <v>13</v>
      </c>
      <c r="D13" s="26" t="e">
        <f>SUM(E13:H13)</f>
        <v>#REF!</v>
      </c>
      <c r="E13" s="26">
        <v>0</v>
      </c>
      <c r="F13" s="26">
        <v>0</v>
      </c>
      <c r="G13" s="26" t="e">
        <f>декабрь!G13+#REF!+#REF!+сентябрь!G13+август!G13+июль!G13+июнь!#REF!+май!#REF!+апрель!G13+март!G13+февраль!G13+январь!G13</f>
        <v>#REF!</v>
      </c>
      <c r="H13" s="27" t="e">
        <f>декабрь!H13+#REF!+#REF!+сентябрь!H13+август!H13+июль!H13+июнь!#REF!+май!#REF!+апрель!H13+март!H13+февраль!H13+январь!H13</f>
        <v>#REF!</v>
      </c>
      <c r="J13" s="85"/>
    </row>
    <row r="14" spans="1:10" ht="75" customHeight="1">
      <c r="A14" s="60" t="s">
        <v>28</v>
      </c>
      <c r="B14" s="61" t="s">
        <v>33</v>
      </c>
      <c r="C14" s="59" t="s">
        <v>13</v>
      </c>
      <c r="D14" s="89" t="e">
        <f>декабрь!D14+#REF!+#REF!+сентябрь!D14+август!D14+июль!D14+июнь!#REF!+май!#REF!+апрель!D14+март!#REF!+февраль!D14+январь!D14</f>
        <v>#REF!</v>
      </c>
      <c r="E14" s="89"/>
      <c r="F14" s="89"/>
      <c r="G14" s="90"/>
      <c r="H14" s="27" t="e">
        <f>декабрь!H14+#REF!+#REF!+сентябрь!H14+август!H14+июль!H14+июнь!#REF!+май!#REF!+апрель!H14+март!H14+февраль!H14+январь!H14</f>
        <v>#REF!</v>
      </c>
      <c r="J14" s="85"/>
    </row>
    <row r="15" spans="1:8" ht="48.75" customHeight="1">
      <c r="A15" s="13" t="s">
        <v>10</v>
      </c>
      <c r="B15" s="3" t="s">
        <v>15</v>
      </c>
      <c r="C15" s="25" t="s">
        <v>13</v>
      </c>
      <c r="D15" s="26" t="e">
        <f>SUM(E15:H15)</f>
        <v>#REF!</v>
      </c>
      <c r="E15" s="26">
        <v>0</v>
      </c>
      <c r="F15" s="26">
        <v>0</v>
      </c>
      <c r="G15" s="28">
        <v>0</v>
      </c>
      <c r="H15" s="92" t="e">
        <f>декабрь!H15+#REF!+#REF!+сентябрь!H15+август!H16+июль!H16+июнь!#REF!+май!#REF!+апрель!H15+март!H14+февраль!H15+январь!H15</f>
        <v>#REF!</v>
      </c>
    </row>
    <row r="16" spans="1:8" ht="39.75" customHeight="1">
      <c r="A16" s="12" t="s">
        <v>11</v>
      </c>
      <c r="B16" s="5" t="s">
        <v>27</v>
      </c>
      <c r="C16" s="25" t="s">
        <v>13</v>
      </c>
      <c r="D16" s="26" t="e">
        <f>SUM(E16:H16)</f>
        <v>#REF!</v>
      </c>
      <c r="E16" s="26" t="e">
        <f>декабрь!E16+#REF!+#REF!+сентябрь!E16+август!E17+июль!E17+июнь!#REF!+май!#REF!+апрель!E16+март!E15+февраль!E16+январь!E16</f>
        <v>#REF!</v>
      </c>
      <c r="F16" s="26" t="e">
        <f>декабрь!F16+#REF!+#REF!+сентябрь!F16+август!F17+июль!F17+июнь!#REF!+май!#REF!+апрель!F16+март!F15+февраль!F16+январь!F16</f>
        <v>#REF!</v>
      </c>
      <c r="G16" s="26">
        <f>декабрь!G16</f>
        <v>0</v>
      </c>
      <c r="H16" s="27">
        <v>0</v>
      </c>
    </row>
    <row r="17" spans="1:8" ht="24.75" customHeight="1">
      <c r="A17" s="232" t="s">
        <v>12</v>
      </c>
      <c r="B17" s="234" t="s">
        <v>23</v>
      </c>
      <c r="C17" s="33" t="s">
        <v>13</v>
      </c>
      <c r="D17" s="26" t="e">
        <f>декабрь!D17+#REF!+#REF!+сентябрь!D17+август!D18+июль!D18+июнь!#REF!+май!#REF!+апрель!D17+март!D17+февраль!D17+январь!D17</f>
        <v>#REF!</v>
      </c>
      <c r="E17" s="26"/>
      <c r="F17" s="26"/>
      <c r="G17" s="86" t="s">
        <v>20</v>
      </c>
      <c r="H17" s="91" t="s">
        <v>20</v>
      </c>
    </row>
    <row r="18" spans="1:8" ht="16.5" thickBot="1">
      <c r="A18" s="233"/>
      <c r="B18" s="235"/>
      <c r="C18" s="37" t="s">
        <v>14</v>
      </c>
      <c r="D18" s="70" t="e">
        <f>D17/D10*100</f>
        <v>#REF!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.75">
      <c r="A19" s="78"/>
      <c r="B19" s="79"/>
      <c r="C19" s="80"/>
      <c r="D19" s="81"/>
      <c r="E19" s="82"/>
      <c r="F19" s="82"/>
      <c r="G19" s="82"/>
      <c r="H19" s="82"/>
    </row>
    <row r="20" spans="1:8" ht="15.75">
      <c r="A20" s="41" t="s">
        <v>36</v>
      </c>
      <c r="B20" s="41"/>
      <c r="C20" s="40"/>
      <c r="D20" s="42"/>
      <c r="E20" s="19"/>
      <c r="F20" s="19"/>
      <c r="G20" s="19"/>
      <c r="H20" s="18"/>
    </row>
    <row r="21" spans="1:10" ht="15.75">
      <c r="A21" s="41"/>
      <c r="B21" s="65" t="s">
        <v>24</v>
      </c>
      <c r="C21" s="40"/>
      <c r="D21" s="43"/>
      <c r="E21" s="19"/>
      <c r="F21" s="19"/>
      <c r="G21" s="19"/>
      <c r="H21" s="40" t="s">
        <v>42</v>
      </c>
      <c r="J21" s="85"/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 customHeight="1">
      <c r="A24" s="227" t="s">
        <v>35</v>
      </c>
      <c r="B24" s="227"/>
      <c r="C24" s="227"/>
      <c r="D24" s="227"/>
      <c r="E24" s="21"/>
      <c r="F24" s="21"/>
      <c r="G24" s="21"/>
      <c r="H24" s="18" t="s">
        <v>22</v>
      </c>
    </row>
    <row r="25" spans="1:8" ht="12.75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5" customHeight="1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227" t="s">
        <v>37</v>
      </c>
      <c r="B27" s="227"/>
      <c r="C27" s="227"/>
      <c r="D27" s="227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P21" sqref="P21"/>
    </sheetView>
  </sheetViews>
  <sheetFormatPr defaultColWidth="9.125" defaultRowHeight="12.75"/>
  <cols>
    <col min="2" max="2" width="21.375" style="0" customWidth="1"/>
    <col min="4" max="5" width="10.125" style="0" bestFit="1" customWidth="1"/>
    <col min="7" max="7" width="10.125" style="0" bestFit="1" customWidth="1"/>
  </cols>
  <sheetData>
    <row r="1" spans="1:8" ht="14.25">
      <c r="A1" s="228" t="s">
        <v>18</v>
      </c>
      <c r="B1" s="228"/>
      <c r="C1" s="228"/>
      <c r="D1" s="228"/>
      <c r="E1" s="228"/>
      <c r="F1" s="228"/>
      <c r="G1" s="228"/>
      <c r="H1" s="228"/>
    </row>
    <row r="2" spans="1:8" ht="14.25">
      <c r="A2" s="228" t="s">
        <v>38</v>
      </c>
      <c r="B2" s="228"/>
      <c r="C2" s="228"/>
      <c r="D2" s="228"/>
      <c r="E2" s="228"/>
      <c r="F2" s="228"/>
      <c r="G2" s="228"/>
      <c r="H2" s="228"/>
    </row>
    <row r="3" spans="1:8" ht="14.25">
      <c r="A3" s="229" t="s">
        <v>61</v>
      </c>
      <c r="B3" s="229"/>
      <c r="C3" s="229"/>
      <c r="D3" s="229"/>
      <c r="E3" s="229"/>
      <c r="F3" s="229"/>
      <c r="G3" s="229"/>
      <c r="H3" s="229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230" t="s">
        <v>39</v>
      </c>
      <c r="B5" s="230"/>
      <c r="C5" s="230"/>
      <c r="D5" s="230"/>
      <c r="E5" s="230"/>
      <c r="F5" s="230"/>
      <c r="G5" s="230"/>
      <c r="H5" s="230"/>
    </row>
    <row r="6" spans="1:8" ht="15.75">
      <c r="A6" s="231" t="s">
        <v>34</v>
      </c>
      <c r="B6" s="231"/>
      <c r="C6" s="231"/>
      <c r="D6" s="231"/>
      <c r="E6" s="231"/>
      <c r="F6" s="231"/>
      <c r="G6" s="231"/>
      <c r="H6" s="231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</row>
    <row r="9" spans="1:8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</row>
    <row r="10" spans="1:8" ht="28.5" customHeight="1">
      <c r="A10" s="94">
        <v>1</v>
      </c>
      <c r="B10" s="95" t="s">
        <v>51</v>
      </c>
      <c r="C10" s="122" t="s">
        <v>13</v>
      </c>
      <c r="D10" s="158">
        <f>E10+F10+G10+H10</f>
        <v>5586495</v>
      </c>
      <c r="E10" s="158">
        <v>5408679</v>
      </c>
      <c r="F10" s="158">
        <v>177816</v>
      </c>
      <c r="G10" s="123">
        <v>0</v>
      </c>
      <c r="H10" s="124">
        <v>0</v>
      </c>
    </row>
    <row r="11" spans="1:8" ht="43.5" customHeight="1">
      <c r="A11" s="99">
        <v>2</v>
      </c>
      <c r="B11" s="93" t="s">
        <v>49</v>
      </c>
      <c r="C11" s="125" t="s">
        <v>13</v>
      </c>
      <c r="D11" s="152">
        <f aca="true" t="shared" si="0" ref="D11:D16">SUM(E11:H11)</f>
        <v>5574724</v>
      </c>
      <c r="E11" s="152">
        <f>E12+E15</f>
        <v>2157721</v>
      </c>
      <c r="F11" s="152">
        <f>F12+F15</f>
        <v>52033</v>
      </c>
      <c r="G11" s="152">
        <f>G12+G15</f>
        <v>3037929</v>
      </c>
      <c r="H11" s="155">
        <f>H12+H15</f>
        <v>327041</v>
      </c>
    </row>
    <row r="12" spans="1:8" ht="57" customHeight="1">
      <c r="A12" s="99" t="s">
        <v>7</v>
      </c>
      <c r="B12" s="93" t="s">
        <v>50</v>
      </c>
      <c r="C12" s="125" t="s">
        <v>13</v>
      </c>
      <c r="D12" s="152">
        <f t="shared" si="0"/>
        <v>3364970</v>
      </c>
      <c r="E12" s="152">
        <f>E13+E14</f>
        <v>0</v>
      </c>
      <c r="F12" s="152">
        <f>F13+F14</f>
        <v>0</v>
      </c>
      <c r="G12" s="152">
        <f>G13+G14</f>
        <v>3037929</v>
      </c>
      <c r="H12" s="160">
        <f>H13+H14</f>
        <v>327041</v>
      </c>
    </row>
    <row r="13" spans="1:8" ht="45" customHeight="1">
      <c r="A13" s="60" t="s">
        <v>8</v>
      </c>
      <c r="B13" s="61" t="s">
        <v>9</v>
      </c>
      <c r="C13" s="125" t="s">
        <v>13</v>
      </c>
      <c r="D13" s="152">
        <f t="shared" si="0"/>
        <v>3345674</v>
      </c>
      <c r="E13" s="152">
        <v>0</v>
      </c>
      <c r="F13" s="152">
        <v>0</v>
      </c>
      <c r="G13" s="152">
        <v>3037929</v>
      </c>
      <c r="H13" s="155">
        <v>307745</v>
      </c>
    </row>
    <row r="14" spans="1:8" ht="75" customHeight="1">
      <c r="A14" s="60" t="s">
        <v>10</v>
      </c>
      <c r="B14" s="101" t="s">
        <v>15</v>
      </c>
      <c r="C14" s="125" t="s">
        <v>13</v>
      </c>
      <c r="D14" s="152">
        <f t="shared" si="0"/>
        <v>19296</v>
      </c>
      <c r="E14" s="153">
        <v>0</v>
      </c>
      <c r="F14" s="153">
        <v>0</v>
      </c>
      <c r="G14" s="153">
        <v>0</v>
      </c>
      <c r="H14" s="156">
        <v>19296</v>
      </c>
    </row>
    <row r="15" spans="1:8" ht="48.75" customHeight="1">
      <c r="A15" s="99" t="s">
        <v>11</v>
      </c>
      <c r="B15" s="93" t="s">
        <v>52</v>
      </c>
      <c r="C15" s="125" t="s">
        <v>13</v>
      </c>
      <c r="D15" s="152">
        <f t="shared" si="0"/>
        <v>2209754</v>
      </c>
      <c r="E15" s="152">
        <v>2157721</v>
      </c>
      <c r="F15" s="152">
        <v>52033</v>
      </c>
      <c r="G15" s="152">
        <v>0</v>
      </c>
      <c r="H15" s="155">
        <v>0</v>
      </c>
    </row>
    <row r="16" spans="1:8" ht="39.75" customHeight="1">
      <c r="A16" s="99" t="s">
        <v>47</v>
      </c>
      <c r="B16" s="93" t="s">
        <v>48</v>
      </c>
      <c r="C16" s="125" t="s">
        <v>13</v>
      </c>
      <c r="D16" s="152">
        <f t="shared" si="0"/>
        <v>11771</v>
      </c>
      <c r="E16" s="128"/>
      <c r="F16" s="128"/>
      <c r="G16" s="128"/>
      <c r="H16" s="157">
        <v>11771</v>
      </c>
    </row>
    <row r="17" spans="1:8" ht="24.75" customHeight="1">
      <c r="A17" s="237" t="s">
        <v>12</v>
      </c>
      <c r="B17" s="239" t="s">
        <v>23</v>
      </c>
      <c r="C17" s="130" t="s">
        <v>13</v>
      </c>
      <c r="D17" s="131"/>
      <c r="E17" s="132" t="s">
        <v>20</v>
      </c>
      <c r="F17" s="132" t="s">
        <v>20</v>
      </c>
      <c r="G17" s="132" t="s">
        <v>20</v>
      </c>
      <c r="H17" s="133" t="s">
        <v>20</v>
      </c>
    </row>
    <row r="18" spans="1:8" ht="15.75" thickBot="1">
      <c r="A18" s="238"/>
      <c r="B18" s="240"/>
      <c r="C18" s="104" t="s">
        <v>14</v>
      </c>
      <c r="D18" s="144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</row>
    <row r="19" spans="1:8" ht="15">
      <c r="A19" s="73"/>
      <c r="B19" s="74"/>
      <c r="C19" s="75"/>
      <c r="D19" s="134"/>
      <c r="E19" s="77"/>
      <c r="F19" s="77"/>
      <c r="G19" s="77"/>
      <c r="H19" s="77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 t="s">
        <v>57</v>
      </c>
    </row>
    <row r="22" spans="1:8" ht="15">
      <c r="A22" s="65"/>
      <c r="B22" s="65"/>
      <c r="C22" s="108"/>
      <c r="D22" s="110"/>
      <c r="E22" s="110"/>
      <c r="F22" s="110"/>
      <c r="G22" s="110"/>
      <c r="H22" s="110" t="s">
        <v>19</v>
      </c>
    </row>
    <row r="23" spans="1:8" ht="15" customHeight="1">
      <c r="A23" s="65"/>
      <c r="B23" s="65"/>
      <c r="C23" s="108"/>
      <c r="D23" s="110"/>
      <c r="E23" s="110"/>
      <c r="F23" s="110"/>
      <c r="G23" s="110"/>
      <c r="H23" s="110"/>
    </row>
    <row r="24" spans="1:8" ht="12.75" customHeight="1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</row>
    <row r="25" spans="1:8" ht="15">
      <c r="A25" s="111"/>
      <c r="B25" s="111"/>
      <c r="C25" s="111"/>
      <c r="D25" s="111"/>
      <c r="E25" s="112"/>
      <c r="F25" s="112"/>
      <c r="G25" s="112"/>
      <c r="H25" s="110" t="s">
        <v>19</v>
      </c>
    </row>
    <row r="26" spans="1:8" ht="15" customHeight="1">
      <c r="A26" s="111"/>
      <c r="B26" s="111"/>
      <c r="C26" s="112"/>
      <c r="D26" s="112"/>
      <c r="E26" s="112"/>
      <c r="F26" s="112"/>
      <c r="G26" s="112"/>
      <c r="H26" s="110"/>
    </row>
    <row r="27" spans="1:8" ht="12.7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</row>
    <row r="28" spans="1:8" ht="15">
      <c r="A28" s="65"/>
      <c r="B28" s="65"/>
      <c r="C28" s="108"/>
      <c r="D28" s="110"/>
      <c r="E28" s="112"/>
      <c r="F28" s="112"/>
      <c r="G28" s="112"/>
      <c r="H28" s="110" t="s">
        <v>19</v>
      </c>
    </row>
    <row r="29" spans="1:10" ht="15">
      <c r="A29" s="65"/>
      <c r="B29" s="65"/>
      <c r="C29" s="108"/>
      <c r="D29" s="110"/>
      <c r="E29" s="112"/>
      <c r="F29" s="112"/>
      <c r="G29" s="112"/>
      <c r="H29" s="110"/>
      <c r="I29" s="161"/>
      <c r="J29" s="161"/>
    </row>
    <row r="30" spans="1:10" ht="15">
      <c r="A30" s="111"/>
      <c r="B30" s="111"/>
      <c r="C30" s="112"/>
      <c r="D30" s="112"/>
      <c r="E30" s="112"/>
      <c r="F30" s="112"/>
      <c r="G30" s="112"/>
      <c r="H30" s="110"/>
      <c r="I30" s="161"/>
      <c r="J30" s="161"/>
    </row>
    <row r="31" spans="1:10" ht="15">
      <c r="A31" s="111"/>
      <c r="B31" s="111"/>
      <c r="C31" s="161"/>
      <c r="D31" s="67"/>
      <c r="E31" s="67"/>
      <c r="F31" s="68"/>
      <c r="G31" s="65"/>
      <c r="H31" s="65"/>
      <c r="I31" s="161"/>
      <c r="J31" s="161"/>
    </row>
    <row r="32" spans="1:10" ht="15">
      <c r="A32" s="66" t="s">
        <v>63</v>
      </c>
      <c r="B32" s="65"/>
      <c r="C32" s="161"/>
      <c r="D32" s="69" t="s">
        <v>62</v>
      </c>
      <c r="E32" s="69"/>
      <c r="F32" s="69"/>
      <c r="G32" s="69"/>
      <c r="H32" s="69"/>
      <c r="I32" s="161"/>
      <c r="J32" s="161"/>
    </row>
    <row r="33" spans="1:10" ht="12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</row>
    <row r="36" spans="1:3" ht="12.75">
      <c r="A36" s="16"/>
      <c r="B36" s="16"/>
      <c r="C36" s="18"/>
    </row>
  </sheetData>
  <sheetProtection/>
  <mergeCells count="9">
    <mergeCell ref="A24:D24"/>
    <mergeCell ref="A27:D27"/>
    <mergeCell ref="A6:H6"/>
    <mergeCell ref="A1:H1"/>
    <mergeCell ref="A2:H2"/>
    <mergeCell ref="A3:H3"/>
    <mergeCell ref="A5:H5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25390625" style="44" bestFit="1" customWidth="1"/>
    <col min="2" max="2" width="18.375" style="44" customWidth="1"/>
    <col min="3" max="3" width="9.125" style="44" customWidth="1"/>
    <col min="4" max="5" width="10.375" style="44" bestFit="1" customWidth="1"/>
    <col min="6" max="6" width="9.25390625" style="44" bestFit="1" customWidth="1"/>
    <col min="7" max="7" width="10.375" style="44" bestFit="1" customWidth="1"/>
    <col min="8" max="8" width="9.25390625" style="44" bestFit="1" customWidth="1"/>
    <col min="9" max="9" width="9.125" style="44" customWidth="1"/>
    <col min="10" max="10" width="10.125" style="44" bestFit="1" customWidth="1"/>
    <col min="11" max="11" width="9.125" style="44" customWidth="1"/>
    <col min="12" max="13" width="10.125" style="44" bestFit="1" customWidth="1"/>
    <col min="14" max="16384" width="9.125" style="44" customWidth="1"/>
  </cols>
  <sheetData>
    <row r="1" spans="1:8" ht="14.25">
      <c r="A1" s="71" t="s">
        <v>32</v>
      </c>
      <c r="B1" s="71"/>
      <c r="C1" s="71"/>
      <c r="D1" s="71"/>
      <c r="E1" s="71"/>
      <c r="F1" s="71"/>
      <c r="G1" s="71"/>
      <c r="H1" s="71"/>
    </row>
    <row r="2" spans="1:8" ht="14.25">
      <c r="A2" s="71" t="s">
        <v>40</v>
      </c>
      <c r="B2" s="71"/>
      <c r="C2" s="71"/>
      <c r="D2" s="71"/>
      <c r="E2" s="71"/>
      <c r="F2" s="71"/>
      <c r="G2" s="71"/>
      <c r="H2" s="71"/>
    </row>
    <row r="3" spans="1:8" ht="14.25">
      <c r="A3" s="72"/>
      <c r="B3" s="72"/>
      <c r="C3" s="72" t="s">
        <v>65</v>
      </c>
      <c r="D3" s="72"/>
      <c r="E3" s="72"/>
      <c r="F3" s="72"/>
      <c r="G3" s="72"/>
      <c r="H3" s="72"/>
    </row>
    <row r="4" spans="1:7" ht="15">
      <c r="A4" s="45"/>
      <c r="B4" s="45"/>
      <c r="C4" s="45"/>
      <c r="D4" s="46"/>
      <c r="E4" s="46"/>
      <c r="F4" s="46"/>
      <c r="G4" s="47"/>
    </row>
    <row r="5" spans="1:8" ht="14.25">
      <c r="A5" s="230" t="s">
        <v>39</v>
      </c>
      <c r="B5" s="230"/>
      <c r="C5" s="230"/>
      <c r="D5" s="230"/>
      <c r="E5" s="230"/>
      <c r="F5" s="230"/>
      <c r="G5" s="230"/>
      <c r="H5" s="230"/>
    </row>
    <row r="6" spans="1:8" ht="14.25">
      <c r="A6" s="230" t="s">
        <v>53</v>
      </c>
      <c r="B6" s="230"/>
      <c r="C6" s="230"/>
      <c r="D6" s="230"/>
      <c r="E6" s="230"/>
      <c r="F6" s="230"/>
      <c r="G6" s="230"/>
      <c r="H6" s="230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94">
        <v>1</v>
      </c>
      <c r="B10" s="95" t="s">
        <v>51</v>
      </c>
      <c r="C10" s="96" t="s">
        <v>13</v>
      </c>
      <c r="D10" s="97">
        <f>E10+F10</f>
        <v>5753558</v>
      </c>
      <c r="E10" s="97">
        <v>5561028</v>
      </c>
      <c r="F10" s="97">
        <v>192530</v>
      </c>
      <c r="G10" s="97">
        <v>0</v>
      </c>
      <c r="H10" s="98">
        <v>0</v>
      </c>
    </row>
    <row r="11" spans="1:10" ht="43.5" customHeight="1">
      <c r="A11" s="99">
        <v>2</v>
      </c>
      <c r="B11" s="93" t="s">
        <v>49</v>
      </c>
      <c r="C11" s="59" t="s">
        <v>13</v>
      </c>
      <c r="D11" s="89">
        <f>SUM(E11:H11)</f>
        <v>5753558</v>
      </c>
      <c r="E11" s="89">
        <v>2233737</v>
      </c>
      <c r="F11" s="89">
        <v>55656</v>
      </c>
      <c r="G11" s="89">
        <v>3142394</v>
      </c>
      <c r="H11" s="102">
        <v>321771</v>
      </c>
      <c r="J11" s="113"/>
    </row>
    <row r="12" spans="1:13" ht="63" customHeight="1">
      <c r="A12" s="99" t="s">
        <v>7</v>
      </c>
      <c r="B12" s="93" t="s">
        <v>50</v>
      </c>
      <c r="C12" s="59" t="s">
        <v>13</v>
      </c>
      <c r="D12" s="89">
        <f>SUM(E12:H12)</f>
        <v>3464165</v>
      </c>
      <c r="E12" s="89">
        <f>E13+E14</f>
        <v>0</v>
      </c>
      <c r="F12" s="89">
        <f>F13+F14</f>
        <v>0</v>
      </c>
      <c r="G12" s="89">
        <v>3142394</v>
      </c>
      <c r="H12" s="102">
        <v>321771</v>
      </c>
      <c r="J12" s="113"/>
      <c r="M12" s="113"/>
    </row>
    <row r="13" spans="1:13" ht="45" customHeight="1">
      <c r="A13" s="60" t="s">
        <v>8</v>
      </c>
      <c r="B13" s="61" t="s">
        <v>9</v>
      </c>
      <c r="C13" s="59" t="s">
        <v>13</v>
      </c>
      <c r="D13" s="89">
        <f>SUM(E13:H13)</f>
        <v>3448511</v>
      </c>
      <c r="E13" s="89">
        <v>0</v>
      </c>
      <c r="F13" s="89">
        <v>0</v>
      </c>
      <c r="G13" s="90">
        <v>3142394</v>
      </c>
      <c r="H13" s="100">
        <v>306117</v>
      </c>
      <c r="J13" s="113"/>
      <c r="L13" s="113"/>
      <c r="M13" s="113"/>
    </row>
    <row r="14" spans="1:13" ht="75">
      <c r="A14" s="60" t="s">
        <v>10</v>
      </c>
      <c r="B14" s="101" t="s">
        <v>15</v>
      </c>
      <c r="C14" s="59" t="s">
        <v>13</v>
      </c>
      <c r="D14" s="89">
        <f>SUM(E14:H14)</f>
        <v>15654</v>
      </c>
      <c r="E14" s="62">
        <v>0</v>
      </c>
      <c r="F14" s="62">
        <v>0</v>
      </c>
      <c r="G14" s="63">
        <v>0</v>
      </c>
      <c r="H14" s="64">
        <v>15654</v>
      </c>
      <c r="M14" s="113"/>
    </row>
    <row r="15" spans="1:13" ht="45" customHeight="1">
      <c r="A15" s="99" t="s">
        <v>11</v>
      </c>
      <c r="B15" s="93" t="s">
        <v>52</v>
      </c>
      <c r="C15" s="59" t="s">
        <v>13</v>
      </c>
      <c r="D15" s="89">
        <f>SUM(E15:H15)</f>
        <v>2289393</v>
      </c>
      <c r="E15" s="89">
        <v>2233737</v>
      </c>
      <c r="F15" s="89">
        <v>55656</v>
      </c>
      <c r="G15" s="89">
        <v>0</v>
      </c>
      <c r="H15" s="102">
        <v>0</v>
      </c>
      <c r="L15" s="113"/>
      <c r="M15" s="113"/>
    </row>
    <row r="16" spans="1:12" ht="30" customHeight="1">
      <c r="A16" s="99" t="s">
        <v>47</v>
      </c>
      <c r="B16" s="93" t="s">
        <v>48</v>
      </c>
      <c r="C16" s="59" t="s">
        <v>13</v>
      </c>
      <c r="D16" s="89">
        <f>H16</f>
        <v>17566</v>
      </c>
      <c r="E16" s="62"/>
      <c r="F16" s="62"/>
      <c r="G16" s="63"/>
      <c r="H16" s="64">
        <v>17566</v>
      </c>
      <c r="L16" s="113"/>
    </row>
    <row r="17" spans="1:8" ht="22.5" customHeight="1">
      <c r="A17" s="241" t="s">
        <v>12</v>
      </c>
      <c r="B17" s="243" t="s">
        <v>23</v>
      </c>
      <c r="C17" s="87" t="s">
        <v>13</v>
      </c>
      <c r="D17" s="103"/>
      <c r="E17" s="88" t="s">
        <v>20</v>
      </c>
      <c r="F17" s="88" t="s">
        <v>20</v>
      </c>
      <c r="G17" s="88" t="s">
        <v>20</v>
      </c>
      <c r="H17" s="114" t="s">
        <v>20</v>
      </c>
    </row>
    <row r="18" spans="1:8" ht="24.75" customHeight="1" thickBot="1">
      <c r="A18" s="242"/>
      <c r="B18" s="244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</row>
    <row r="19" spans="1:8" ht="15">
      <c r="A19" s="73"/>
      <c r="B19" s="74"/>
      <c r="C19" s="75"/>
      <c r="D19" s="76"/>
      <c r="E19" s="77"/>
      <c r="F19" s="77"/>
      <c r="G19" s="77"/>
      <c r="H19" s="77"/>
    </row>
    <row r="20" spans="1:8" ht="15">
      <c r="A20" s="65" t="s">
        <v>36</v>
      </c>
      <c r="B20" s="65"/>
      <c r="C20" s="108"/>
      <c r="D20" s="109"/>
      <c r="E20" s="110"/>
      <c r="F20" s="110"/>
      <c r="G20" s="110"/>
      <c r="H20" s="108"/>
    </row>
    <row r="21" spans="1:8" ht="15" customHeight="1">
      <c r="A21" s="65" t="s">
        <v>67</v>
      </c>
      <c r="B21" s="65"/>
      <c r="C21" s="108"/>
      <c r="D21" s="110"/>
      <c r="E21" s="110"/>
      <c r="F21" s="110"/>
      <c r="G21" s="110"/>
      <c r="H21" s="108" t="s">
        <v>68</v>
      </c>
    </row>
    <row r="22" spans="1:8" ht="15" customHeight="1">
      <c r="A22" s="65"/>
      <c r="B22" s="65"/>
      <c r="C22" s="108"/>
      <c r="D22" s="110"/>
      <c r="E22" s="110"/>
      <c r="F22" s="110"/>
      <c r="G22" s="110"/>
      <c r="H22" s="110" t="s">
        <v>19</v>
      </c>
    </row>
    <row r="23" spans="1:8" ht="12.75" customHeight="1">
      <c r="A23" s="65"/>
      <c r="B23" s="65"/>
      <c r="C23" s="108"/>
      <c r="D23" s="110"/>
      <c r="E23" s="110"/>
      <c r="F23" s="110"/>
      <c r="G23" s="110"/>
      <c r="H23" s="110"/>
    </row>
    <row r="24" spans="1:8" ht="15" customHeight="1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</row>
    <row r="25" spans="1:8" ht="15">
      <c r="A25" s="111"/>
      <c r="B25" s="111"/>
      <c r="C25" s="111"/>
      <c r="D25" s="111"/>
      <c r="E25" s="112"/>
      <c r="F25" s="112"/>
      <c r="G25" s="112"/>
      <c r="H25" s="110" t="s">
        <v>19</v>
      </c>
    </row>
    <row r="26" spans="1:8" ht="12.75" customHeight="1">
      <c r="A26" s="111"/>
      <c r="B26" s="111"/>
      <c r="C26" s="112"/>
      <c r="D26" s="112"/>
      <c r="E26" s="112"/>
      <c r="F26" s="112"/>
      <c r="G26" s="112"/>
      <c r="H26" s="110"/>
    </row>
    <row r="27" spans="1:8" ht="26.2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</row>
    <row r="28" spans="1:8" ht="15">
      <c r="A28" s="65"/>
      <c r="B28" s="65"/>
      <c r="C28" s="108"/>
      <c r="D28" s="110"/>
      <c r="E28" s="112"/>
      <c r="F28" s="112"/>
      <c r="G28" s="112"/>
      <c r="H28" s="110" t="s">
        <v>19</v>
      </c>
    </row>
    <row r="29" spans="1:8" ht="15">
      <c r="A29" s="111"/>
      <c r="B29" s="111"/>
      <c r="C29" s="112"/>
      <c r="D29" s="112"/>
      <c r="E29" s="112"/>
      <c r="F29" s="112"/>
      <c r="G29" s="112"/>
      <c r="H29" s="110"/>
    </row>
    <row r="30" spans="1:8" ht="15">
      <c r="A30" s="111"/>
      <c r="B30" s="111"/>
      <c r="C30" s="66" t="s">
        <v>63</v>
      </c>
      <c r="D30" s="67"/>
      <c r="E30" s="67"/>
      <c r="F30" s="68"/>
      <c r="G30" s="65"/>
      <c r="H30" s="65"/>
    </row>
    <row r="31" spans="1:8" ht="15">
      <c r="A31" s="65"/>
      <c r="B31" s="65"/>
      <c r="C31" s="69" t="s">
        <v>64</v>
      </c>
      <c r="D31" s="69"/>
      <c r="E31" s="69"/>
      <c r="F31" s="69"/>
      <c r="G31" s="69"/>
      <c r="H31" s="69"/>
    </row>
  </sheetData>
  <sheetProtection/>
  <mergeCells count="6">
    <mergeCell ref="A24:D24"/>
    <mergeCell ref="A27:D27"/>
    <mergeCell ref="A5:H5"/>
    <mergeCell ref="A6:H6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245" t="s">
        <v>18</v>
      </c>
      <c r="B1" s="245"/>
      <c r="C1" s="245"/>
      <c r="D1" s="245"/>
      <c r="E1" s="245"/>
      <c r="F1" s="245"/>
      <c r="G1" s="245"/>
      <c r="H1" s="245"/>
      <c r="I1" s="7"/>
      <c r="J1" s="7"/>
    </row>
    <row r="2" spans="1:10" ht="15.75">
      <c r="A2" s="245" t="s">
        <v>38</v>
      </c>
      <c r="B2" s="245"/>
      <c r="C2" s="245"/>
      <c r="D2" s="245"/>
      <c r="E2" s="245"/>
      <c r="F2" s="245"/>
      <c r="G2" s="245"/>
      <c r="H2" s="245"/>
      <c r="I2" s="7"/>
      <c r="J2" s="7"/>
    </row>
    <row r="3" spans="1:10" ht="15.75">
      <c r="A3" s="245" t="s">
        <v>66</v>
      </c>
      <c r="B3" s="245"/>
      <c r="C3" s="245"/>
      <c r="D3" s="245"/>
      <c r="E3" s="245"/>
      <c r="F3" s="245"/>
      <c r="G3" s="245"/>
      <c r="H3" s="245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230" t="s">
        <v>39</v>
      </c>
      <c r="B5" s="230"/>
      <c r="C5" s="230"/>
      <c r="D5" s="230"/>
      <c r="E5" s="230"/>
      <c r="F5" s="230"/>
      <c r="G5" s="230"/>
      <c r="H5" s="230"/>
      <c r="I5" s="7"/>
      <c r="J5" s="7"/>
    </row>
    <row r="6" spans="1:10" ht="15.75">
      <c r="A6" s="230" t="s">
        <v>53</v>
      </c>
      <c r="B6" s="230"/>
      <c r="C6" s="230"/>
      <c r="D6" s="230"/>
      <c r="E6" s="230"/>
      <c r="F6" s="230"/>
      <c r="G6" s="230"/>
      <c r="H6" s="230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1" ht="36" customHeight="1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  <c r="I8" s="2"/>
      <c r="J8" s="4"/>
      <c r="K8" s="85">
        <f>D10-D11-D16</f>
        <v>-401</v>
      </c>
    </row>
    <row r="9" spans="1:10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  <c r="I9" s="2"/>
      <c r="J9" s="4"/>
    </row>
    <row r="10" spans="1:10" ht="36.75" customHeight="1">
      <c r="A10" s="94">
        <v>1</v>
      </c>
      <c r="B10" s="95" t="s">
        <v>51</v>
      </c>
      <c r="C10" s="96" t="s">
        <v>13</v>
      </c>
      <c r="D10" s="97">
        <f>E10+F10</f>
        <v>4737314</v>
      </c>
      <c r="E10" s="97">
        <v>4587186</v>
      </c>
      <c r="F10" s="97">
        <v>150128</v>
      </c>
      <c r="G10" s="97">
        <v>0</v>
      </c>
      <c r="H10" s="98">
        <v>0</v>
      </c>
      <c r="I10" s="2"/>
      <c r="J10" s="4" t="s">
        <v>17</v>
      </c>
    </row>
    <row r="11" spans="1:10" ht="36.75" customHeight="1">
      <c r="A11" s="99">
        <v>2</v>
      </c>
      <c r="B11" s="93" t="s">
        <v>49</v>
      </c>
      <c r="C11" s="59" t="s">
        <v>13</v>
      </c>
      <c r="D11" s="89">
        <f>SUM(E11:H11)</f>
        <v>4737314</v>
      </c>
      <c r="E11" s="89">
        <v>1968726</v>
      </c>
      <c r="F11" s="89">
        <v>41135</v>
      </c>
      <c r="G11" s="89">
        <v>2512166</v>
      </c>
      <c r="H11" s="102">
        <v>215287</v>
      </c>
      <c r="I11" s="2"/>
      <c r="J11" s="4"/>
    </row>
    <row r="12" spans="1:13" ht="63" customHeight="1">
      <c r="A12" s="99" t="s">
        <v>7</v>
      </c>
      <c r="B12" s="93" t="s">
        <v>50</v>
      </c>
      <c r="C12" s="59" t="s">
        <v>13</v>
      </c>
      <c r="D12" s="89">
        <f>SUM(E12:H12)</f>
        <v>2727453</v>
      </c>
      <c r="E12" s="89">
        <f>E13+E14</f>
        <v>0</v>
      </c>
      <c r="F12" s="89">
        <f>F13+F14</f>
        <v>0</v>
      </c>
      <c r="G12" s="89">
        <v>2512166</v>
      </c>
      <c r="H12" s="102">
        <v>215287</v>
      </c>
      <c r="I12" s="2"/>
      <c r="J12" s="4"/>
      <c r="M12">
        <v>3111734</v>
      </c>
    </row>
    <row r="13" spans="1:10" ht="36.75" customHeight="1">
      <c r="A13" s="60" t="s">
        <v>8</v>
      </c>
      <c r="B13" s="61" t="s">
        <v>9</v>
      </c>
      <c r="C13" s="59" t="s">
        <v>13</v>
      </c>
      <c r="D13" s="89">
        <f>SUM(E13:H13)</f>
        <v>2714663</v>
      </c>
      <c r="E13" s="89">
        <v>0</v>
      </c>
      <c r="F13" s="89">
        <v>0</v>
      </c>
      <c r="G13" s="90">
        <v>2512166</v>
      </c>
      <c r="H13" s="100">
        <v>202497</v>
      </c>
      <c r="I13" s="2"/>
      <c r="J13" s="4"/>
    </row>
    <row r="14" spans="1:10" ht="42.75" customHeight="1">
      <c r="A14" s="60" t="s">
        <v>10</v>
      </c>
      <c r="B14" s="101" t="s">
        <v>15</v>
      </c>
      <c r="C14" s="59" t="s">
        <v>13</v>
      </c>
      <c r="D14" s="89">
        <f>SUM(E14:H14)</f>
        <v>12790</v>
      </c>
      <c r="E14" s="62">
        <v>0</v>
      </c>
      <c r="F14" s="62">
        <v>0</v>
      </c>
      <c r="G14" s="63">
        <v>0</v>
      </c>
      <c r="H14" s="64">
        <v>12790</v>
      </c>
      <c r="I14" s="2"/>
      <c r="J14" s="4"/>
    </row>
    <row r="15" spans="1:12" ht="45" customHeight="1">
      <c r="A15" s="99" t="s">
        <v>11</v>
      </c>
      <c r="B15" s="93" t="s">
        <v>52</v>
      </c>
      <c r="C15" s="59" t="s">
        <v>13</v>
      </c>
      <c r="D15" s="89">
        <f>SUM(E15:H15)</f>
        <v>2009861</v>
      </c>
      <c r="E15" s="89">
        <v>1968726</v>
      </c>
      <c r="F15" s="89">
        <v>41135</v>
      </c>
      <c r="G15" s="89">
        <v>0</v>
      </c>
      <c r="H15" s="102">
        <v>0</v>
      </c>
      <c r="I15" s="2"/>
      <c r="J15" s="4"/>
      <c r="K15" s="85">
        <f>E10-E11</f>
        <v>2618460</v>
      </c>
      <c r="L15" s="85">
        <f>F10-F11</f>
        <v>108993</v>
      </c>
    </row>
    <row r="16" spans="1:10" s="1" customFormat="1" ht="25.5" customHeight="1">
      <c r="A16" s="99" t="s">
        <v>47</v>
      </c>
      <c r="B16" s="93" t="s">
        <v>48</v>
      </c>
      <c r="C16" s="59" t="s">
        <v>13</v>
      </c>
      <c r="D16" s="89">
        <v>401</v>
      </c>
      <c r="E16" s="62"/>
      <c r="F16" s="62"/>
      <c r="G16" s="63"/>
      <c r="H16" s="64">
        <v>401</v>
      </c>
      <c r="I16" s="2"/>
      <c r="J16" s="2"/>
    </row>
    <row r="17" spans="1:10" s="1" customFormat="1" ht="25.5" customHeight="1">
      <c r="A17" s="241" t="s">
        <v>12</v>
      </c>
      <c r="B17" s="243" t="s">
        <v>23</v>
      </c>
      <c r="C17" s="87" t="s">
        <v>13</v>
      </c>
      <c r="D17" s="103"/>
      <c r="E17" s="88" t="s">
        <v>20</v>
      </c>
      <c r="F17" s="88" t="s">
        <v>20</v>
      </c>
      <c r="G17" s="88" t="s">
        <v>20</v>
      </c>
      <c r="H17" s="114" t="s">
        <v>20</v>
      </c>
      <c r="I17" s="2"/>
      <c r="J17" s="2"/>
    </row>
    <row r="18" spans="1:10" s="1" customFormat="1" ht="15.75" thickBot="1">
      <c r="A18" s="242"/>
      <c r="B18" s="244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76"/>
      <c r="E19" s="77"/>
      <c r="F19" s="77"/>
      <c r="G19" s="77"/>
      <c r="H19" s="77"/>
      <c r="I19" s="2"/>
      <c r="J19" s="2"/>
    </row>
    <row r="20" spans="1:35" s="16" customFormat="1" ht="15.75" customHeight="1">
      <c r="A20" s="65" t="s">
        <v>36</v>
      </c>
      <c r="B20" s="65"/>
      <c r="C20" s="108"/>
      <c r="D20" s="109"/>
      <c r="E20" s="110"/>
      <c r="F20" s="110"/>
      <c r="G20" s="110"/>
      <c r="H20" s="10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08"/>
      <c r="D21" s="110"/>
      <c r="E21" s="110"/>
      <c r="F21" s="110"/>
      <c r="G21" s="110"/>
      <c r="H21" s="108" t="s">
        <v>42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08"/>
      <c r="D22" s="110"/>
      <c r="E22" s="110"/>
      <c r="F22" s="110"/>
      <c r="G22" s="110"/>
      <c r="H22" s="110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08"/>
      <c r="D23" s="110"/>
      <c r="E23" s="110"/>
      <c r="F23" s="110"/>
      <c r="G23" s="110"/>
      <c r="H23" s="11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1"/>
      <c r="B26" s="111"/>
      <c r="C26" s="112"/>
      <c r="D26" s="112"/>
      <c r="E26" s="112"/>
      <c r="F26" s="112"/>
      <c r="G26" s="112"/>
      <c r="H26" s="1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08"/>
      <c r="D29" s="110"/>
      <c r="E29" s="112"/>
      <c r="F29" s="112"/>
      <c r="G29" s="112"/>
      <c r="H29" s="1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6" customFormat="1" ht="15">
      <c r="A30" s="111"/>
      <c r="B30" s="111"/>
      <c r="C30" s="112"/>
      <c r="D30" s="112"/>
      <c r="E30" s="112"/>
      <c r="F30" s="112"/>
      <c r="G30" s="112"/>
      <c r="H30" s="1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8" s="16" customFormat="1" ht="15">
      <c r="A31" s="111"/>
      <c r="B31" s="111"/>
      <c r="C31" s="66" t="s">
        <v>63</v>
      </c>
      <c r="D31" s="67"/>
      <c r="E31" s="67"/>
      <c r="F31" s="68"/>
      <c r="G31" s="65"/>
      <c r="H31" s="65"/>
    </row>
    <row r="32" spans="1:8" s="16" customFormat="1" ht="15">
      <c r="A32" s="65"/>
      <c r="B32" s="65"/>
      <c r="C32" s="69" t="s">
        <v>64</v>
      </c>
      <c r="D32" s="69"/>
      <c r="E32" s="69"/>
      <c r="F32" s="69"/>
      <c r="G32" s="69"/>
      <c r="H32" s="69"/>
    </row>
    <row r="33" spans="1:8" s="1" customFormat="1" ht="14.25">
      <c r="A33"/>
      <c r="B33" s="162" t="s">
        <v>69</v>
      </c>
      <c r="C33" s="44"/>
      <c r="D33" s="44"/>
      <c r="E33" s="44"/>
      <c r="F33" s="44"/>
      <c r="G33" s="44"/>
      <c r="H33" s="44"/>
    </row>
  </sheetData>
  <sheetProtection/>
  <mergeCells count="9">
    <mergeCell ref="A27:D27"/>
    <mergeCell ref="A6:H6"/>
    <mergeCell ref="A17:A18"/>
    <mergeCell ref="B17:B18"/>
    <mergeCell ref="A24:D24"/>
    <mergeCell ref="A1:H1"/>
    <mergeCell ref="A2:H2"/>
    <mergeCell ref="A3:H3"/>
    <mergeCell ref="A5:H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7">
      <selection activeCell="L23" sqref="L23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245" t="s">
        <v>18</v>
      </c>
      <c r="B1" s="245"/>
      <c r="C1" s="245"/>
      <c r="D1" s="245"/>
      <c r="E1" s="245"/>
      <c r="F1" s="245"/>
      <c r="G1" s="245"/>
      <c r="H1" s="245"/>
      <c r="I1" s="7"/>
      <c r="J1" s="7"/>
    </row>
    <row r="2" spans="1:10" ht="15.75">
      <c r="A2" s="245" t="s">
        <v>38</v>
      </c>
      <c r="B2" s="245"/>
      <c r="C2" s="245"/>
      <c r="D2" s="245"/>
      <c r="E2" s="245"/>
      <c r="F2" s="245"/>
      <c r="G2" s="245"/>
      <c r="H2" s="245"/>
      <c r="I2" s="7"/>
      <c r="J2" s="7"/>
    </row>
    <row r="3" spans="1:10" ht="15.75">
      <c r="A3" s="245" t="s">
        <v>70</v>
      </c>
      <c r="B3" s="245"/>
      <c r="C3" s="245"/>
      <c r="D3" s="245"/>
      <c r="E3" s="245"/>
      <c r="F3" s="245"/>
      <c r="G3" s="245"/>
      <c r="H3" s="245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230" t="s">
        <v>39</v>
      </c>
      <c r="B5" s="230"/>
      <c r="C5" s="230"/>
      <c r="D5" s="230"/>
      <c r="E5" s="230"/>
      <c r="F5" s="230"/>
      <c r="G5" s="230"/>
      <c r="H5" s="230"/>
      <c r="I5" s="7"/>
      <c r="J5" s="7"/>
    </row>
    <row r="6" spans="1:10" ht="15.75">
      <c r="A6" s="230" t="s">
        <v>53</v>
      </c>
      <c r="B6" s="230"/>
      <c r="C6" s="230"/>
      <c r="D6" s="230"/>
      <c r="E6" s="230"/>
      <c r="F6" s="230"/>
      <c r="G6" s="230"/>
      <c r="H6" s="230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0" ht="36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</row>
    <row r="9" spans="1:10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</row>
    <row r="10" spans="1:10" ht="36.75" customHeight="1">
      <c r="A10" s="94">
        <v>1</v>
      </c>
      <c r="B10" s="95" t="s">
        <v>51</v>
      </c>
      <c r="C10" s="122" t="s">
        <v>13</v>
      </c>
      <c r="D10" s="123">
        <v>3883307</v>
      </c>
      <c r="E10" s="123">
        <v>3763126</v>
      </c>
      <c r="F10" s="123">
        <v>120181</v>
      </c>
      <c r="G10" s="123">
        <v>0</v>
      </c>
      <c r="H10" s="124">
        <v>0</v>
      </c>
      <c r="I10" s="118"/>
      <c r="J10" s="4" t="s">
        <v>17</v>
      </c>
    </row>
    <row r="11" spans="1:10" ht="36.75" customHeight="1">
      <c r="A11" s="99">
        <v>2</v>
      </c>
      <c r="B11" s="93" t="s">
        <v>49</v>
      </c>
      <c r="C11" s="125" t="s">
        <v>13</v>
      </c>
      <c r="D11" s="126">
        <v>3883307</v>
      </c>
      <c r="E11" s="126">
        <v>1495831</v>
      </c>
      <c r="F11" s="126">
        <v>34394</v>
      </c>
      <c r="G11" s="126">
        <v>2197882</v>
      </c>
      <c r="H11" s="127">
        <v>155200</v>
      </c>
      <c r="I11" s="118"/>
      <c r="J11" s="4"/>
    </row>
    <row r="12" spans="1:10" ht="63" customHeight="1">
      <c r="A12" s="99" t="s">
        <v>7</v>
      </c>
      <c r="B12" s="93" t="s">
        <v>50</v>
      </c>
      <c r="C12" s="125" t="s">
        <v>13</v>
      </c>
      <c r="D12" s="126">
        <v>2353082</v>
      </c>
      <c r="E12" s="126">
        <f>E13+E14</f>
        <v>0</v>
      </c>
      <c r="F12" s="126">
        <f>F13+F14</f>
        <v>0</v>
      </c>
      <c r="G12" s="126">
        <v>2197882</v>
      </c>
      <c r="H12" s="127">
        <v>155200</v>
      </c>
      <c r="I12" s="118"/>
      <c r="J12" s="4"/>
    </row>
    <row r="13" spans="1:10" ht="36.75" customHeight="1">
      <c r="A13" s="60" t="s">
        <v>8</v>
      </c>
      <c r="B13" s="61" t="s">
        <v>9</v>
      </c>
      <c r="C13" s="125" t="s">
        <v>13</v>
      </c>
      <c r="D13" s="126">
        <f>SUM(E13:H13)</f>
        <v>2344691</v>
      </c>
      <c r="E13" s="126">
        <v>0</v>
      </c>
      <c r="F13" s="126">
        <v>0</v>
      </c>
      <c r="G13" s="126">
        <v>2197882</v>
      </c>
      <c r="H13" s="127">
        <v>146809</v>
      </c>
      <c r="I13" s="118"/>
      <c r="J13" s="4"/>
    </row>
    <row r="14" spans="1:10" ht="42.75" customHeight="1">
      <c r="A14" s="60" t="s">
        <v>10</v>
      </c>
      <c r="B14" s="101" t="s">
        <v>15</v>
      </c>
      <c r="C14" s="125" t="s">
        <v>13</v>
      </c>
      <c r="D14" s="126">
        <v>8391</v>
      </c>
      <c r="E14" s="128">
        <v>0</v>
      </c>
      <c r="F14" s="128">
        <v>0</v>
      </c>
      <c r="G14" s="128">
        <v>0</v>
      </c>
      <c r="H14" s="129">
        <v>8391</v>
      </c>
      <c r="I14" s="118"/>
      <c r="J14" s="4"/>
    </row>
    <row r="15" spans="1:10" ht="45" customHeight="1">
      <c r="A15" s="99" t="s">
        <v>11</v>
      </c>
      <c r="B15" s="93" t="s">
        <v>52</v>
      </c>
      <c r="C15" s="125" t="s">
        <v>13</v>
      </c>
      <c r="D15" s="126">
        <f>SUM(E15:H15)</f>
        <v>1530225</v>
      </c>
      <c r="E15" s="126">
        <v>1495831</v>
      </c>
      <c r="F15" s="126">
        <v>34394</v>
      </c>
      <c r="G15" s="126">
        <v>0</v>
      </c>
      <c r="H15" s="127">
        <v>0</v>
      </c>
      <c r="I15" s="118"/>
      <c r="J15" s="84"/>
    </row>
    <row r="16" spans="1:10" s="1" customFormat="1" ht="25.5" customHeight="1">
      <c r="A16" s="99" t="s">
        <v>47</v>
      </c>
      <c r="B16" s="93" t="s">
        <v>48</v>
      </c>
      <c r="C16" s="125" t="s">
        <v>13</v>
      </c>
      <c r="D16" s="126">
        <v>2005</v>
      </c>
      <c r="E16" s="128"/>
      <c r="F16" s="128"/>
      <c r="G16" s="128"/>
      <c r="H16" s="129">
        <v>2005</v>
      </c>
      <c r="I16" s="118"/>
      <c r="J16" s="2"/>
    </row>
    <row r="17" spans="1:10" s="1" customFormat="1" ht="25.5" customHeight="1">
      <c r="A17" s="241" t="s">
        <v>12</v>
      </c>
      <c r="B17" s="243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</row>
    <row r="18" spans="1:10" s="1" customFormat="1" ht="15.75" thickBot="1">
      <c r="A18" s="242"/>
      <c r="B18" s="244"/>
      <c r="C18" s="104" t="s">
        <v>14</v>
      </c>
      <c r="D18" s="105"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76"/>
      <c r="E19" s="77"/>
      <c r="F19" s="77"/>
      <c r="G19" s="77"/>
      <c r="H19" s="77"/>
      <c r="I19" s="2"/>
      <c r="J19" s="2"/>
    </row>
    <row r="20" spans="1:35" s="16" customFormat="1" ht="15.75" customHeight="1">
      <c r="A20" s="65" t="s">
        <v>36</v>
      </c>
      <c r="B20" s="65"/>
      <c r="C20" s="108"/>
      <c r="D20" s="109"/>
      <c r="E20" s="110"/>
      <c r="F20" s="110"/>
      <c r="G20" s="110"/>
      <c r="H20" s="10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08"/>
      <c r="D21" s="110"/>
      <c r="E21" s="110"/>
      <c r="F21" s="110"/>
      <c r="G21" s="110"/>
      <c r="H21" s="108" t="s">
        <v>42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08"/>
      <c r="D22" s="110"/>
      <c r="E22" s="110"/>
      <c r="F22" s="110"/>
      <c r="G22" s="110"/>
      <c r="H22" s="110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08"/>
      <c r="D23" s="110"/>
      <c r="E23" s="110"/>
      <c r="F23" s="110"/>
      <c r="G23" s="110"/>
      <c r="H23" s="110"/>
      <c r="K23" s="17"/>
      <c r="L23" s="66" t="s">
        <v>63</v>
      </c>
      <c r="M23" s="67"/>
      <c r="N23" s="69" t="s">
        <v>64</v>
      </c>
      <c r="O23" s="69"/>
      <c r="P23" s="69"/>
      <c r="Q23" s="69"/>
      <c r="R23" s="69"/>
      <c r="S23" s="1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1"/>
      <c r="B26" s="111"/>
      <c r="C26" s="112"/>
      <c r="D26" s="112"/>
      <c r="E26" s="112"/>
      <c r="F26" s="112"/>
      <c r="G26" s="112"/>
      <c r="H26" s="1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08"/>
      <c r="D29" s="110"/>
      <c r="E29" s="112"/>
      <c r="F29" s="112"/>
      <c r="G29" s="112"/>
      <c r="H29" s="1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9:35" s="16" customFormat="1" ht="12.75"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6:8" s="16" customFormat="1" ht="15">
      <c r="F31" s="69"/>
      <c r="G31" s="138"/>
      <c r="H31" s="138"/>
    </row>
    <row r="32" spans="1:8" s="16" customFormat="1" ht="15">
      <c r="A32" s="65"/>
      <c r="B32" s="163"/>
      <c r="C32" s="139" t="s">
        <v>56</v>
      </c>
      <c r="D32" s="139"/>
      <c r="E32" s="139"/>
      <c r="F32" s="139"/>
      <c r="G32" s="139"/>
      <c r="H32" s="139"/>
    </row>
    <row r="33" spans="1:8" s="1" customFormat="1" ht="12.75">
      <c r="A33"/>
      <c r="B33" s="163" t="s">
        <v>69</v>
      </c>
      <c r="C33"/>
      <c r="D33"/>
      <c r="E33"/>
      <c r="F33"/>
      <c r="G33"/>
      <c r="H33"/>
    </row>
  </sheetData>
  <sheetProtection/>
  <mergeCells count="9">
    <mergeCell ref="A17:A18"/>
    <mergeCell ref="B17:B18"/>
    <mergeCell ref="A24:D24"/>
    <mergeCell ref="A27:D27"/>
    <mergeCell ref="A1:H1"/>
    <mergeCell ref="A2:H2"/>
    <mergeCell ref="A3:H3"/>
    <mergeCell ref="A5:H5"/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A1" sqref="A1:H1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</cols>
  <sheetData>
    <row r="1" spans="1:9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</row>
    <row r="2" spans="1:9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</row>
    <row r="3" spans="1:9" ht="14.25">
      <c r="A3" s="229" t="s">
        <v>70</v>
      </c>
      <c r="B3" s="229"/>
      <c r="C3" s="229"/>
      <c r="D3" s="229"/>
      <c r="E3" s="229"/>
      <c r="F3" s="229"/>
      <c r="G3" s="229"/>
      <c r="H3" s="229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230" t="s">
        <v>39</v>
      </c>
      <c r="B5" s="230"/>
      <c r="C5" s="230"/>
      <c r="D5" s="230"/>
      <c r="E5" s="230"/>
      <c r="F5" s="230"/>
      <c r="G5" s="230"/>
      <c r="H5" s="230"/>
      <c r="I5" s="44"/>
    </row>
    <row r="6" spans="1:9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10" ht="43.5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</row>
    <row r="9" spans="1:10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</row>
    <row r="10" spans="1:10" ht="36.75" customHeight="1">
      <c r="A10" s="94">
        <v>1</v>
      </c>
      <c r="B10" s="95" t="s">
        <v>51</v>
      </c>
      <c r="C10" s="122" t="s">
        <v>13</v>
      </c>
      <c r="D10" s="123">
        <v>3502214</v>
      </c>
      <c r="E10" s="123">
        <v>3394883</v>
      </c>
      <c r="F10" s="123">
        <v>107331</v>
      </c>
      <c r="G10" s="123">
        <v>0</v>
      </c>
      <c r="H10" s="124">
        <v>0</v>
      </c>
      <c r="I10" s="118"/>
      <c r="J10" s="4" t="s">
        <v>17</v>
      </c>
    </row>
    <row r="11" spans="1:10" ht="47.25" customHeight="1">
      <c r="A11" s="99">
        <v>2</v>
      </c>
      <c r="B11" s="93" t="s">
        <v>49</v>
      </c>
      <c r="C11" s="125" t="s">
        <v>13</v>
      </c>
      <c r="D11" s="126">
        <f>D10</f>
        <v>3502214</v>
      </c>
      <c r="E11" s="126">
        <v>1352148</v>
      </c>
      <c r="F11" s="126">
        <v>19065</v>
      </c>
      <c r="G11" s="126">
        <v>2019129</v>
      </c>
      <c r="H11" s="127">
        <v>111872</v>
      </c>
      <c r="I11" s="118"/>
      <c r="J11" s="4"/>
    </row>
    <row r="12" spans="1:10" ht="63" customHeight="1">
      <c r="A12" s="99" t="s">
        <v>7</v>
      </c>
      <c r="B12" s="93" t="s">
        <v>50</v>
      </c>
      <c r="C12" s="125" t="s">
        <v>13</v>
      </c>
      <c r="D12" s="126">
        <f>SUM(E12:H12)</f>
        <v>2131001</v>
      </c>
      <c r="E12" s="126">
        <f>E13+E14</f>
        <v>0</v>
      </c>
      <c r="F12" s="126">
        <f>F13+F14</f>
        <v>0</v>
      </c>
      <c r="G12" s="126">
        <f>G11</f>
        <v>2019129</v>
      </c>
      <c r="H12" s="127">
        <f>H11</f>
        <v>111872</v>
      </c>
      <c r="I12" s="118"/>
      <c r="J12" s="4"/>
    </row>
    <row r="13" spans="1:10" ht="36.75" customHeight="1">
      <c r="A13" s="60" t="s">
        <v>8</v>
      </c>
      <c r="B13" s="61" t="s">
        <v>9</v>
      </c>
      <c r="C13" s="125" t="s">
        <v>13</v>
      </c>
      <c r="D13" s="126">
        <f>SUM(E13:H13)</f>
        <v>2122890</v>
      </c>
      <c r="E13" s="126">
        <v>0</v>
      </c>
      <c r="F13" s="126">
        <v>0</v>
      </c>
      <c r="G13" s="126">
        <f>G11</f>
        <v>2019129</v>
      </c>
      <c r="H13" s="127">
        <v>103761</v>
      </c>
      <c r="I13" s="118"/>
      <c r="J13" s="4"/>
    </row>
    <row r="14" spans="1:10" ht="42.75" customHeight="1">
      <c r="A14" s="60" t="s">
        <v>10</v>
      </c>
      <c r="B14" s="101" t="s">
        <v>15</v>
      </c>
      <c r="C14" s="125" t="s">
        <v>13</v>
      </c>
      <c r="D14" s="126">
        <v>8111</v>
      </c>
      <c r="E14" s="128">
        <v>0</v>
      </c>
      <c r="F14" s="128">
        <v>0</v>
      </c>
      <c r="G14" s="128">
        <v>0</v>
      </c>
      <c r="H14" s="129">
        <f>D14</f>
        <v>8111</v>
      </c>
      <c r="I14" s="118"/>
      <c r="J14" s="4"/>
    </row>
    <row r="15" spans="1:10" ht="45" customHeight="1">
      <c r="A15" s="99" t="s">
        <v>11</v>
      </c>
      <c r="B15" s="93" t="s">
        <v>52</v>
      </c>
      <c r="C15" s="125" t="s">
        <v>13</v>
      </c>
      <c r="D15" s="126">
        <f>SUM(E15:H15)</f>
        <v>1371213</v>
      </c>
      <c r="E15" s="126">
        <f>E11</f>
        <v>1352148</v>
      </c>
      <c r="F15" s="126">
        <f>F11</f>
        <v>19065</v>
      </c>
      <c r="G15" s="126">
        <v>0</v>
      </c>
      <c r="H15" s="127">
        <v>0</v>
      </c>
      <c r="I15" s="118"/>
      <c r="J15" s="84"/>
    </row>
    <row r="16" spans="1:10" s="1" customFormat="1" ht="25.5" customHeight="1">
      <c r="A16" s="99" t="s">
        <v>47</v>
      </c>
      <c r="B16" s="93" t="s">
        <v>48</v>
      </c>
      <c r="C16" s="125" t="s">
        <v>13</v>
      </c>
      <c r="D16" s="126">
        <v>561</v>
      </c>
      <c r="E16" s="128"/>
      <c r="F16" s="128"/>
      <c r="G16" s="128"/>
      <c r="H16" s="129">
        <f>D16</f>
        <v>561</v>
      </c>
      <c r="I16" s="118"/>
      <c r="J16" s="2"/>
    </row>
    <row r="17" spans="1:10" s="1" customFormat="1" ht="25.5" customHeight="1">
      <c r="A17" s="241" t="s">
        <v>12</v>
      </c>
      <c r="B17" s="243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</row>
    <row r="18" spans="1:10" s="1" customFormat="1" ht="15.75" thickBot="1">
      <c r="A18" s="242"/>
      <c r="B18" s="244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134"/>
      <c r="E19" s="77"/>
      <c r="F19" s="77"/>
      <c r="G19" s="77"/>
      <c r="H19" s="77"/>
      <c r="I19" s="2"/>
      <c r="J19" s="2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/>
    </row>
    <row r="22" spans="1:8" ht="15">
      <c r="A22" s="65"/>
      <c r="B22" s="65"/>
      <c r="C22" s="108"/>
      <c r="D22" s="110"/>
      <c r="E22" s="110"/>
      <c r="F22" s="110"/>
      <c r="G22" s="110"/>
      <c r="H22" s="108" t="s">
        <v>42</v>
      </c>
    </row>
    <row r="23" spans="1:8" ht="15">
      <c r="A23" s="65"/>
      <c r="B23" s="65"/>
      <c r="C23" s="108"/>
      <c r="D23" s="110"/>
      <c r="E23" s="110"/>
      <c r="F23" s="110"/>
      <c r="G23" s="110"/>
      <c r="H23" s="110" t="s">
        <v>19</v>
      </c>
    </row>
    <row r="24" spans="1:8" ht="15">
      <c r="A24" s="65"/>
      <c r="B24" s="65"/>
      <c r="C24" s="108"/>
      <c r="D24" s="110"/>
      <c r="E24" s="110"/>
      <c r="F24" s="110"/>
      <c r="G24" s="110"/>
      <c r="H24" s="110"/>
    </row>
    <row r="25" spans="1:8" ht="15" customHeight="1">
      <c r="A25" s="236" t="s">
        <v>35</v>
      </c>
      <c r="B25" s="236"/>
      <c r="C25" s="236"/>
      <c r="D25" s="236"/>
      <c r="E25" s="112"/>
      <c r="F25" s="112"/>
      <c r="G25" s="112"/>
      <c r="H25" s="108" t="s">
        <v>22</v>
      </c>
    </row>
    <row r="26" spans="1:8" ht="15">
      <c r="A26" s="111"/>
      <c r="B26" s="111"/>
      <c r="C26" s="111"/>
      <c r="D26" s="111"/>
      <c r="E26" s="112"/>
      <c r="F26" s="112"/>
      <c r="G26" s="112"/>
      <c r="H26" s="110" t="s">
        <v>19</v>
      </c>
    </row>
    <row r="27" spans="1:8" ht="15">
      <c r="A27" s="111"/>
      <c r="B27" s="111"/>
      <c r="C27" s="112"/>
      <c r="D27" s="112"/>
      <c r="E27" s="112"/>
      <c r="F27" s="112"/>
      <c r="G27" s="112"/>
      <c r="H27" s="110"/>
    </row>
    <row r="28" spans="1:8" ht="15" customHeight="1">
      <c r="A28" s="248" t="s">
        <v>54</v>
      </c>
      <c r="B28" s="248"/>
      <c r="C28" s="248"/>
      <c r="D28" s="248"/>
      <c r="E28" s="249"/>
      <c r="F28" s="112"/>
      <c r="G28" s="112"/>
      <c r="H28" s="108" t="s">
        <v>71</v>
      </c>
    </row>
    <row r="29" spans="1:8" ht="15">
      <c r="A29" s="65"/>
      <c r="B29" s="65"/>
      <c r="C29" s="108"/>
      <c r="D29" s="110"/>
      <c r="E29" s="112"/>
      <c r="F29" s="112"/>
      <c r="G29" s="112"/>
      <c r="H29" s="110" t="s">
        <v>19</v>
      </c>
    </row>
    <row r="30" spans="1:8" ht="15">
      <c r="A30" s="65"/>
      <c r="B30" s="65"/>
      <c r="C30" s="108"/>
      <c r="D30" s="110"/>
      <c r="E30" s="112"/>
      <c r="F30" s="112"/>
      <c r="G30" s="112"/>
      <c r="H30" s="110"/>
    </row>
    <row r="31" spans="3:8" ht="15">
      <c r="C31" s="112"/>
      <c r="D31" s="112"/>
      <c r="E31" s="112"/>
      <c r="F31" s="112"/>
      <c r="G31" s="112"/>
      <c r="H31" s="110"/>
    </row>
    <row r="32" spans="1:8" ht="15">
      <c r="A32" s="111"/>
      <c r="B32" s="141"/>
      <c r="C32" s="135" t="s">
        <v>55</v>
      </c>
      <c r="D32" s="136"/>
      <c r="E32" s="136"/>
      <c r="F32" s="137"/>
      <c r="G32" s="138"/>
      <c r="H32" s="138"/>
    </row>
    <row r="33" spans="1:8" ht="15">
      <c r="A33" s="65"/>
      <c r="B33" s="138"/>
      <c r="C33" s="139" t="s">
        <v>56</v>
      </c>
      <c r="D33" s="139"/>
      <c r="E33" s="139"/>
      <c r="F33" s="139"/>
      <c r="G33" s="139"/>
      <c r="H33" s="139"/>
    </row>
    <row r="34" spans="2:8" ht="12.75">
      <c r="B34" s="140"/>
      <c r="C34" s="140"/>
      <c r="D34" s="140"/>
      <c r="E34" s="140"/>
      <c r="F34" s="140"/>
      <c r="G34" s="140"/>
      <c r="H34" s="140"/>
    </row>
    <row r="35" spans="2:8" ht="12.75">
      <c r="B35" s="140"/>
      <c r="C35" s="140"/>
      <c r="D35" s="140"/>
      <c r="E35" s="140"/>
      <c r="F35" s="140"/>
      <c r="G35" s="140"/>
      <c r="H35" s="140"/>
    </row>
    <row r="36" spans="2:8" ht="12.75">
      <c r="B36" s="140"/>
      <c r="C36" s="140"/>
      <c r="D36" s="140"/>
      <c r="E36" s="140"/>
      <c r="F36" s="140"/>
      <c r="G36" s="140"/>
      <c r="H36" s="140"/>
    </row>
    <row r="37" spans="1:2" ht="12.75">
      <c r="A37" s="246" t="s">
        <v>69</v>
      </c>
      <c r="B37" s="247"/>
    </row>
  </sheetData>
  <sheetProtection/>
  <mergeCells count="10">
    <mergeCell ref="A37:B37"/>
    <mergeCell ref="B17:B18"/>
    <mergeCell ref="A25:D25"/>
    <mergeCell ref="A1:H1"/>
    <mergeCell ref="A2:H2"/>
    <mergeCell ref="A3:H3"/>
    <mergeCell ref="A5:H5"/>
    <mergeCell ref="A6:H6"/>
    <mergeCell ref="A17:A18"/>
    <mergeCell ref="A28:E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zoomScalePageLayoutView="0" workbookViewId="0" topLeftCell="A1">
      <selection activeCell="M19" sqref="M19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  <col min="11" max="11" width="7.25390625" style="0" customWidth="1"/>
    <col min="12" max="12" width="15.125" style="0" customWidth="1"/>
    <col min="14" max="14" width="11.00390625" style="0" customWidth="1"/>
    <col min="15" max="15" width="12.00390625" style="0" customWidth="1"/>
    <col min="16" max="16" width="11.25390625" style="0" customWidth="1"/>
    <col min="17" max="17" width="12.25390625" style="0" customWidth="1"/>
    <col min="18" max="18" width="11.125" style="0" customWidth="1"/>
  </cols>
  <sheetData>
    <row r="1" spans="1:18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  <c r="K1" s="228" t="s">
        <v>18</v>
      </c>
      <c r="L1" s="228"/>
      <c r="M1" s="228"/>
      <c r="N1" s="228"/>
      <c r="O1" s="228"/>
      <c r="P1" s="228"/>
      <c r="Q1" s="228"/>
      <c r="R1" s="228"/>
    </row>
    <row r="2" spans="1:18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  <c r="K2" s="228" t="s">
        <v>38</v>
      </c>
      <c r="L2" s="228"/>
      <c r="M2" s="228"/>
      <c r="N2" s="228"/>
      <c r="O2" s="228"/>
      <c r="P2" s="228"/>
      <c r="Q2" s="228"/>
      <c r="R2" s="228"/>
    </row>
    <row r="3" spans="1:18" ht="14.25">
      <c r="A3" s="229" t="s">
        <v>72</v>
      </c>
      <c r="B3" s="229"/>
      <c r="C3" s="229"/>
      <c r="D3" s="229"/>
      <c r="E3" s="229"/>
      <c r="F3" s="229"/>
      <c r="G3" s="229"/>
      <c r="H3" s="229"/>
      <c r="I3" s="44"/>
      <c r="K3" s="229" t="s">
        <v>72</v>
      </c>
      <c r="L3" s="229"/>
      <c r="M3" s="229"/>
      <c r="N3" s="229"/>
      <c r="O3" s="229"/>
      <c r="P3" s="229"/>
      <c r="Q3" s="229"/>
      <c r="R3" s="229"/>
    </row>
    <row r="4" spans="1:18" ht="15">
      <c r="A4" s="45"/>
      <c r="B4" s="45"/>
      <c r="C4" s="45"/>
      <c r="D4" s="46"/>
      <c r="E4" s="46"/>
      <c r="F4" s="46"/>
      <c r="G4" s="47"/>
      <c r="H4" s="44"/>
      <c r="I4" s="44"/>
      <c r="K4" s="45"/>
      <c r="L4" s="45"/>
      <c r="M4" s="45"/>
      <c r="N4" s="46"/>
      <c r="O4" s="46"/>
      <c r="P4" s="46"/>
      <c r="Q4" s="47"/>
      <c r="R4" s="44"/>
    </row>
    <row r="5" spans="1:18" ht="14.25">
      <c r="A5" s="230" t="s">
        <v>39</v>
      </c>
      <c r="B5" s="230"/>
      <c r="C5" s="230"/>
      <c r="D5" s="230"/>
      <c r="E5" s="230"/>
      <c r="F5" s="230"/>
      <c r="G5" s="230"/>
      <c r="H5" s="230"/>
      <c r="I5" s="44"/>
      <c r="K5" s="230" t="s">
        <v>39</v>
      </c>
      <c r="L5" s="230"/>
      <c r="M5" s="230"/>
      <c r="N5" s="230"/>
      <c r="O5" s="230"/>
      <c r="P5" s="230"/>
      <c r="Q5" s="230"/>
      <c r="R5" s="230"/>
    </row>
    <row r="6" spans="1:18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  <c r="K6" s="231" t="s">
        <v>34</v>
      </c>
      <c r="L6" s="231"/>
      <c r="M6" s="231"/>
      <c r="N6" s="231"/>
      <c r="O6" s="231"/>
      <c r="P6" s="231"/>
      <c r="Q6" s="231"/>
      <c r="R6" s="231"/>
    </row>
    <row r="7" spans="1:18" ht="15.75" thickBot="1">
      <c r="A7" s="48"/>
      <c r="B7" s="49"/>
      <c r="C7" s="49"/>
      <c r="D7" s="45"/>
      <c r="E7" s="49"/>
      <c r="F7" s="50"/>
      <c r="G7" s="46"/>
      <c r="H7" s="46"/>
      <c r="I7" s="44"/>
      <c r="K7" s="48"/>
      <c r="L7" s="49"/>
      <c r="M7" s="49"/>
      <c r="N7" s="45"/>
      <c r="O7" s="49"/>
      <c r="P7" s="50"/>
      <c r="Q7" s="46"/>
      <c r="R7" s="46"/>
    </row>
    <row r="8" spans="1:18" ht="43.5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  <c r="K8" s="51" t="s">
        <v>16</v>
      </c>
      <c r="L8" s="52" t="s">
        <v>5</v>
      </c>
      <c r="M8" s="115" t="s">
        <v>6</v>
      </c>
      <c r="N8" s="116" t="s">
        <v>0</v>
      </c>
      <c r="O8" s="116" t="s">
        <v>1</v>
      </c>
      <c r="P8" s="116" t="s">
        <v>2</v>
      </c>
      <c r="Q8" s="116" t="s">
        <v>3</v>
      </c>
      <c r="R8" s="117" t="s">
        <v>4</v>
      </c>
    </row>
    <row r="9" spans="1:18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  <c r="K9" s="55">
        <v>1</v>
      </c>
      <c r="L9" s="56">
        <v>2</v>
      </c>
      <c r="M9" s="119">
        <v>3</v>
      </c>
      <c r="N9" s="120">
        <v>4</v>
      </c>
      <c r="O9" s="120">
        <v>5</v>
      </c>
      <c r="P9" s="120">
        <v>6</v>
      </c>
      <c r="Q9" s="120">
        <v>7</v>
      </c>
      <c r="R9" s="121">
        <v>8</v>
      </c>
    </row>
    <row r="10" spans="1:18" ht="47.25" customHeight="1">
      <c r="A10" s="94">
        <v>1</v>
      </c>
      <c r="B10" s="95" t="s">
        <v>51</v>
      </c>
      <c r="C10" s="122" t="s">
        <v>13</v>
      </c>
      <c r="D10" s="123">
        <v>3024095</v>
      </c>
      <c r="E10" s="123">
        <v>2917563</v>
      </c>
      <c r="F10" s="123">
        <v>104532</v>
      </c>
      <c r="G10" s="123">
        <v>0</v>
      </c>
      <c r="H10" s="124">
        <v>0</v>
      </c>
      <c r="I10" s="118"/>
      <c r="J10" s="4" t="s">
        <v>17</v>
      </c>
      <c r="K10" s="94">
        <v>1</v>
      </c>
      <c r="L10" s="95" t="s">
        <v>51</v>
      </c>
      <c r="M10" s="122" t="s">
        <v>13</v>
      </c>
      <c r="N10" s="123">
        <v>3024095</v>
      </c>
      <c r="O10" s="123">
        <v>2919563</v>
      </c>
      <c r="P10" s="123">
        <v>90672</v>
      </c>
      <c r="Q10" s="123">
        <v>13860</v>
      </c>
      <c r="R10" s="124">
        <v>0</v>
      </c>
    </row>
    <row r="11" spans="1:18" ht="42" customHeight="1">
      <c r="A11" s="99">
        <v>2</v>
      </c>
      <c r="B11" s="93" t="s">
        <v>49</v>
      </c>
      <c r="C11" s="125" t="s">
        <v>13</v>
      </c>
      <c r="D11" s="126">
        <v>3024095</v>
      </c>
      <c r="E11" s="126">
        <v>1186682</v>
      </c>
      <c r="F11" s="126">
        <v>21189</v>
      </c>
      <c r="G11" s="126">
        <v>1710609</v>
      </c>
      <c r="H11" s="127">
        <v>105615</v>
      </c>
      <c r="I11" s="118"/>
      <c r="J11" s="4"/>
      <c r="K11" s="99">
        <v>2</v>
      </c>
      <c r="L11" s="93" t="s">
        <v>49</v>
      </c>
      <c r="M11" s="125" t="s">
        <v>13</v>
      </c>
      <c r="N11" s="126">
        <v>3024095</v>
      </c>
      <c r="O11" s="126">
        <v>1186682</v>
      </c>
      <c r="P11" s="126">
        <v>21189</v>
      </c>
      <c r="Q11" s="126">
        <v>1710609</v>
      </c>
      <c r="R11" s="127">
        <v>105615</v>
      </c>
    </row>
    <row r="12" spans="1:18" ht="57" customHeight="1">
      <c r="A12" s="99" t="s">
        <v>7</v>
      </c>
      <c r="B12" s="93" t="s">
        <v>50</v>
      </c>
      <c r="C12" s="125" t="s">
        <v>13</v>
      </c>
      <c r="D12" s="126">
        <f>SUM(E12:H12)</f>
        <v>1816224</v>
      </c>
      <c r="E12" s="126">
        <f>E13+E14</f>
        <v>0</v>
      </c>
      <c r="F12" s="126">
        <f>F13+F14</f>
        <v>0</v>
      </c>
      <c r="G12" s="126">
        <v>1710609</v>
      </c>
      <c r="H12" s="127">
        <f>H13+H14</f>
        <v>105615</v>
      </c>
      <c r="I12" s="118"/>
      <c r="J12" s="4"/>
      <c r="K12" s="99" t="s">
        <v>7</v>
      </c>
      <c r="L12" s="93" t="s">
        <v>50</v>
      </c>
      <c r="M12" s="125" t="s">
        <v>13</v>
      </c>
      <c r="N12" s="126">
        <f>SUM(O12:R12)</f>
        <v>1816224</v>
      </c>
      <c r="O12" s="126">
        <f>O13+O14</f>
        <v>0</v>
      </c>
      <c r="P12" s="126">
        <f>P13+P14</f>
        <v>0</v>
      </c>
      <c r="Q12" s="126">
        <v>1710609</v>
      </c>
      <c r="R12" s="127">
        <f>R13+R14</f>
        <v>105615</v>
      </c>
    </row>
    <row r="13" spans="1:18" ht="42.75" customHeight="1">
      <c r="A13" s="60" t="s">
        <v>8</v>
      </c>
      <c r="B13" s="61" t="s">
        <v>9</v>
      </c>
      <c r="C13" s="125" t="s">
        <v>13</v>
      </c>
      <c r="D13" s="126">
        <f>SUM(E13:H13)</f>
        <v>1809749</v>
      </c>
      <c r="E13" s="126">
        <v>0</v>
      </c>
      <c r="F13" s="126">
        <v>0</v>
      </c>
      <c r="G13" s="126">
        <v>1710609</v>
      </c>
      <c r="H13" s="127">
        <v>99140</v>
      </c>
      <c r="I13" s="118"/>
      <c r="J13" s="4"/>
      <c r="K13" s="60" t="s">
        <v>8</v>
      </c>
      <c r="L13" s="61" t="s">
        <v>9</v>
      </c>
      <c r="M13" s="125" t="s">
        <v>13</v>
      </c>
      <c r="N13" s="126">
        <f>SUM(O13:R13)</f>
        <v>1809749</v>
      </c>
      <c r="O13" s="126">
        <v>0</v>
      </c>
      <c r="P13" s="126">
        <v>0</v>
      </c>
      <c r="Q13" s="126">
        <v>1710609</v>
      </c>
      <c r="R13" s="127">
        <v>99140</v>
      </c>
    </row>
    <row r="14" spans="1:18" ht="76.5" customHeight="1">
      <c r="A14" s="60" t="s">
        <v>10</v>
      </c>
      <c r="B14" s="101" t="s">
        <v>15</v>
      </c>
      <c r="C14" s="125" t="s">
        <v>13</v>
      </c>
      <c r="D14" s="126">
        <f>SUM(E14:H14)</f>
        <v>6475</v>
      </c>
      <c r="E14" s="128">
        <v>0</v>
      </c>
      <c r="F14" s="128">
        <v>0</v>
      </c>
      <c r="G14" s="128">
        <v>0</v>
      </c>
      <c r="H14" s="129">
        <v>6475</v>
      </c>
      <c r="I14" s="118"/>
      <c r="J14" s="4"/>
      <c r="K14" s="60" t="s">
        <v>10</v>
      </c>
      <c r="L14" s="101" t="s">
        <v>15</v>
      </c>
      <c r="M14" s="125" t="s">
        <v>13</v>
      </c>
      <c r="N14" s="126">
        <f>SUM(O14:R14)</f>
        <v>6475</v>
      </c>
      <c r="O14" s="128">
        <v>0</v>
      </c>
      <c r="P14" s="128">
        <v>0</v>
      </c>
      <c r="Q14" s="128">
        <v>0</v>
      </c>
      <c r="R14" s="129">
        <v>6475</v>
      </c>
    </row>
    <row r="15" spans="1:18" ht="45" customHeight="1">
      <c r="A15" s="99" t="s">
        <v>11</v>
      </c>
      <c r="B15" s="93" t="s">
        <v>52</v>
      </c>
      <c r="C15" s="125" t="s">
        <v>13</v>
      </c>
      <c r="D15" s="126">
        <f>SUM(E15:H15)</f>
        <v>1207871</v>
      </c>
      <c r="E15" s="126">
        <v>1186682</v>
      </c>
      <c r="F15" s="126">
        <v>21189</v>
      </c>
      <c r="G15" s="126">
        <v>0</v>
      </c>
      <c r="H15" s="127">
        <v>0</v>
      </c>
      <c r="I15" s="118"/>
      <c r="J15" s="84"/>
      <c r="K15" s="99" t="s">
        <v>11</v>
      </c>
      <c r="L15" s="93" t="s">
        <v>52</v>
      </c>
      <c r="M15" s="125" t="s">
        <v>13</v>
      </c>
      <c r="N15" s="126">
        <f>SUM(O15:R15)</f>
        <v>1207871</v>
      </c>
      <c r="O15" s="126">
        <v>1186682</v>
      </c>
      <c r="P15" s="126">
        <v>18380</v>
      </c>
      <c r="Q15" s="126">
        <v>2809</v>
      </c>
      <c r="R15" s="127">
        <v>0</v>
      </c>
    </row>
    <row r="16" spans="1:18" s="1" customFormat="1" ht="25.5" customHeight="1">
      <c r="A16" s="99" t="s">
        <v>47</v>
      </c>
      <c r="B16" s="93" t="s">
        <v>48</v>
      </c>
      <c r="C16" s="125" t="s">
        <v>13</v>
      </c>
      <c r="D16" s="126">
        <v>702</v>
      </c>
      <c r="E16" s="128"/>
      <c r="F16" s="128"/>
      <c r="G16" s="128"/>
      <c r="H16" s="129">
        <v>702</v>
      </c>
      <c r="I16" s="118"/>
      <c r="J16" s="2"/>
      <c r="K16" s="99" t="s">
        <v>47</v>
      </c>
      <c r="L16" s="93" t="s">
        <v>48</v>
      </c>
      <c r="M16" s="125" t="s">
        <v>13</v>
      </c>
      <c r="N16" s="126">
        <v>702</v>
      </c>
      <c r="O16" s="128"/>
      <c r="P16" s="128"/>
      <c r="Q16" s="128"/>
      <c r="R16" s="129">
        <v>702</v>
      </c>
    </row>
    <row r="17" spans="1:18" s="1" customFormat="1" ht="25.5" customHeight="1">
      <c r="A17" s="241" t="s">
        <v>12</v>
      </c>
      <c r="B17" s="243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  <c r="K17" s="241" t="s">
        <v>12</v>
      </c>
      <c r="L17" s="243" t="s">
        <v>23</v>
      </c>
      <c r="M17" s="130" t="s">
        <v>13</v>
      </c>
      <c r="N17" s="131">
        <v>0</v>
      </c>
      <c r="O17" s="132" t="s">
        <v>20</v>
      </c>
      <c r="P17" s="132" t="s">
        <v>20</v>
      </c>
      <c r="Q17" s="132" t="s">
        <v>20</v>
      </c>
      <c r="R17" s="133" t="s">
        <v>20</v>
      </c>
    </row>
    <row r="18" spans="1:18" s="1" customFormat="1" ht="15.75" thickBot="1">
      <c r="A18" s="242"/>
      <c r="B18" s="244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  <c r="K18" s="242"/>
      <c r="L18" s="244"/>
      <c r="M18" s="104" t="s">
        <v>14</v>
      </c>
      <c r="N18" s="105">
        <f>N17/N10*100</f>
        <v>0</v>
      </c>
      <c r="O18" s="106" t="s">
        <v>20</v>
      </c>
      <c r="P18" s="106" t="s">
        <v>20</v>
      </c>
      <c r="Q18" s="106" t="s">
        <v>20</v>
      </c>
      <c r="R18" s="107" t="s">
        <v>20</v>
      </c>
    </row>
    <row r="19" spans="1:18" s="1" customFormat="1" ht="15">
      <c r="A19" s="73"/>
      <c r="B19" s="74"/>
      <c r="C19" s="75"/>
      <c r="D19" s="134"/>
      <c r="E19" s="77"/>
      <c r="F19" s="77"/>
      <c r="G19" s="77"/>
      <c r="H19" s="77"/>
      <c r="I19" s="2"/>
      <c r="J19" s="2"/>
      <c r="K19" s="73"/>
      <c r="L19" s="74"/>
      <c r="M19" s="75"/>
      <c r="N19" s="134"/>
      <c r="O19" s="77"/>
      <c r="P19" s="77"/>
      <c r="Q19" s="77"/>
      <c r="R19" s="77"/>
    </row>
    <row r="20" spans="1:18" ht="12.75">
      <c r="A20" s="20"/>
      <c r="B20" s="20"/>
      <c r="C20" s="21"/>
      <c r="D20" s="21"/>
      <c r="E20" s="21"/>
      <c r="F20" s="21"/>
      <c r="G20" s="21"/>
      <c r="H20" s="19"/>
      <c r="K20" s="20"/>
      <c r="L20" s="20"/>
      <c r="M20" s="21"/>
      <c r="N20" s="21"/>
      <c r="O20" s="21"/>
      <c r="P20" s="21"/>
      <c r="Q20" s="21"/>
      <c r="R20" s="19"/>
    </row>
    <row r="21" spans="1:18" ht="15">
      <c r="A21" s="65" t="s">
        <v>36</v>
      </c>
      <c r="B21" s="65"/>
      <c r="C21" s="108"/>
      <c r="D21" s="109"/>
      <c r="E21" s="110"/>
      <c r="F21" s="110"/>
      <c r="G21" s="110"/>
      <c r="H21" s="108"/>
      <c r="K21" s="65" t="s">
        <v>36</v>
      </c>
      <c r="L21" s="65"/>
      <c r="M21" s="108"/>
      <c r="N21" s="109"/>
      <c r="O21" s="110"/>
      <c r="P21" s="110"/>
      <c r="Q21" s="110"/>
      <c r="R21" s="108"/>
    </row>
    <row r="22" spans="1:18" ht="15">
      <c r="A22" s="65"/>
      <c r="B22" s="65"/>
      <c r="C22" s="108"/>
      <c r="D22" s="110"/>
      <c r="E22" s="110"/>
      <c r="F22" s="110"/>
      <c r="G22" s="110"/>
      <c r="H22" s="108" t="s">
        <v>42</v>
      </c>
      <c r="K22" s="65"/>
      <c r="L22" s="65"/>
      <c r="M22" s="108"/>
      <c r="N22" s="110"/>
      <c r="O22" s="110"/>
      <c r="P22" s="110"/>
      <c r="Q22" s="110"/>
      <c r="R22" s="108" t="s">
        <v>42</v>
      </c>
    </row>
    <row r="23" spans="1:18" ht="15">
      <c r="A23" s="65"/>
      <c r="B23" s="65"/>
      <c r="C23" s="108"/>
      <c r="D23" s="110"/>
      <c r="E23" s="110"/>
      <c r="F23" s="110"/>
      <c r="G23" s="110"/>
      <c r="H23" s="110" t="s">
        <v>19</v>
      </c>
      <c r="K23" s="65"/>
      <c r="L23" s="65"/>
      <c r="M23" s="108"/>
      <c r="N23" s="110"/>
      <c r="O23" s="110"/>
      <c r="P23" s="110"/>
      <c r="Q23" s="110"/>
      <c r="R23" s="110" t="s">
        <v>19</v>
      </c>
    </row>
    <row r="24" spans="1:18" ht="15">
      <c r="A24" s="65"/>
      <c r="B24" s="65"/>
      <c r="C24" s="108"/>
      <c r="D24" s="110"/>
      <c r="E24" s="110"/>
      <c r="F24" s="110"/>
      <c r="G24" s="110"/>
      <c r="H24" s="110"/>
      <c r="K24" s="65"/>
      <c r="L24" s="65"/>
      <c r="M24" s="108"/>
      <c r="N24" s="110"/>
      <c r="O24" s="110"/>
      <c r="P24" s="110"/>
      <c r="Q24" s="110"/>
      <c r="R24" s="110"/>
    </row>
    <row r="25" spans="1:18" ht="15" customHeight="1">
      <c r="A25" s="236" t="s">
        <v>35</v>
      </c>
      <c r="B25" s="236"/>
      <c r="C25" s="236"/>
      <c r="D25" s="236"/>
      <c r="E25" s="112"/>
      <c r="F25" s="112"/>
      <c r="G25" s="112"/>
      <c r="H25" s="108" t="s">
        <v>22</v>
      </c>
      <c r="K25" s="236" t="s">
        <v>35</v>
      </c>
      <c r="L25" s="236"/>
      <c r="M25" s="236"/>
      <c r="N25" s="236"/>
      <c r="O25" s="112"/>
      <c r="P25" s="112"/>
      <c r="Q25" s="112"/>
      <c r="R25" s="108" t="s">
        <v>22</v>
      </c>
    </row>
    <row r="26" spans="1:18" ht="15">
      <c r="A26" s="111"/>
      <c r="B26" s="111"/>
      <c r="C26" s="111"/>
      <c r="D26" s="111"/>
      <c r="E26" s="112"/>
      <c r="F26" s="112"/>
      <c r="G26" s="112"/>
      <c r="H26" s="110" t="s">
        <v>19</v>
      </c>
      <c r="K26" s="111"/>
      <c r="L26" s="111"/>
      <c r="M26" s="111"/>
      <c r="N26" s="111"/>
      <c r="O26" s="112"/>
      <c r="P26" s="112"/>
      <c r="Q26" s="112"/>
      <c r="R26" s="110" t="s">
        <v>19</v>
      </c>
    </row>
    <row r="27" spans="1:18" ht="15">
      <c r="A27" s="111"/>
      <c r="B27" s="111"/>
      <c r="C27" s="112"/>
      <c r="D27" s="112"/>
      <c r="E27" s="112"/>
      <c r="F27" s="112"/>
      <c r="G27" s="112"/>
      <c r="H27" s="110"/>
      <c r="K27" s="111"/>
      <c r="L27" s="111"/>
      <c r="M27" s="112"/>
      <c r="N27" s="112"/>
      <c r="O27" s="112"/>
      <c r="P27" s="112"/>
      <c r="Q27" s="112"/>
      <c r="R27" s="110"/>
    </row>
    <row r="28" spans="1:18" ht="15" customHeight="1">
      <c r="A28" s="236" t="s">
        <v>54</v>
      </c>
      <c r="B28" s="236"/>
      <c r="C28" s="236"/>
      <c r="D28" s="236"/>
      <c r="E28" s="112"/>
      <c r="F28" s="112"/>
      <c r="G28" s="112"/>
      <c r="H28" s="108" t="s">
        <v>22</v>
      </c>
      <c r="K28" s="236" t="s">
        <v>54</v>
      </c>
      <c r="L28" s="236"/>
      <c r="M28" s="236"/>
      <c r="N28" s="236"/>
      <c r="O28" s="112"/>
      <c r="P28" s="112"/>
      <c r="Q28" s="112"/>
      <c r="R28" s="108" t="s">
        <v>22</v>
      </c>
    </row>
    <row r="29" spans="1:18" ht="15">
      <c r="A29" s="65"/>
      <c r="B29" s="65"/>
      <c r="C29" s="108"/>
      <c r="D29" s="110"/>
      <c r="E29" s="112"/>
      <c r="F29" s="112"/>
      <c r="G29" s="112"/>
      <c r="H29" s="110" t="s">
        <v>19</v>
      </c>
      <c r="K29" s="65"/>
      <c r="L29" s="65"/>
      <c r="M29" s="108"/>
      <c r="N29" s="110"/>
      <c r="O29" s="112"/>
      <c r="P29" s="112"/>
      <c r="Q29" s="112"/>
      <c r="R29" s="110" t="s">
        <v>19</v>
      </c>
    </row>
    <row r="30" spans="1:18" ht="15">
      <c r="A30" s="65"/>
      <c r="B30" s="65"/>
      <c r="C30" s="108"/>
      <c r="D30" s="110"/>
      <c r="E30" s="112"/>
      <c r="F30" s="112"/>
      <c r="G30" s="112"/>
      <c r="H30" s="110"/>
      <c r="K30" s="65"/>
      <c r="L30" s="65"/>
      <c r="M30" s="108"/>
      <c r="N30" s="110"/>
      <c r="O30" s="112"/>
      <c r="P30" s="112"/>
      <c r="Q30" s="112"/>
      <c r="R30" s="110"/>
    </row>
    <row r="31" spans="1:18" ht="3.75" customHeight="1">
      <c r="A31" s="111"/>
      <c r="B31" s="111"/>
      <c r="C31" s="112"/>
      <c r="D31" s="112"/>
      <c r="E31" s="112"/>
      <c r="F31" s="112"/>
      <c r="G31" s="112"/>
      <c r="H31" s="110"/>
      <c r="K31" s="111"/>
      <c r="L31" s="111"/>
      <c r="M31" s="112"/>
      <c r="N31" s="112"/>
      <c r="O31" s="112"/>
      <c r="P31" s="112"/>
      <c r="Q31" s="112"/>
      <c r="R31" s="110"/>
    </row>
    <row r="32" spans="1:18" ht="15" hidden="1">
      <c r="A32" s="111"/>
      <c r="B32" s="111"/>
      <c r="D32" s="67"/>
      <c r="E32" s="67"/>
      <c r="F32" s="68"/>
      <c r="G32" s="65"/>
      <c r="H32" s="65"/>
      <c r="K32" s="111"/>
      <c r="L32" s="111"/>
      <c r="N32" s="67"/>
      <c r="O32" s="67"/>
      <c r="P32" s="68"/>
      <c r="Q32" s="65"/>
      <c r="R32" s="65"/>
    </row>
    <row r="33" spans="1:18" ht="15">
      <c r="A33" s="66"/>
      <c r="B33" s="65"/>
      <c r="D33" s="69"/>
      <c r="E33" s="69"/>
      <c r="F33" s="69"/>
      <c r="G33" s="69"/>
      <c r="H33" s="69"/>
      <c r="K33" s="66"/>
      <c r="L33" s="65"/>
      <c r="N33" s="69"/>
      <c r="O33" s="69"/>
      <c r="P33" s="69"/>
      <c r="Q33" s="69"/>
      <c r="R33" s="69"/>
    </row>
    <row r="34" spans="2:18" ht="12.75">
      <c r="B34" s="140"/>
      <c r="C34" s="140"/>
      <c r="D34" s="140"/>
      <c r="E34" s="140"/>
      <c r="F34" s="140"/>
      <c r="G34" s="140"/>
      <c r="H34" s="140"/>
      <c r="L34" s="140"/>
      <c r="M34" s="140"/>
      <c r="N34" s="140"/>
      <c r="O34" s="140"/>
      <c r="P34" s="140"/>
      <c r="Q34" s="140"/>
      <c r="R34" s="140"/>
    </row>
    <row r="35" spans="1:18" ht="12.75">
      <c r="A35" s="164" t="s">
        <v>73</v>
      </c>
      <c r="B35" s="140"/>
      <c r="C35" s="140"/>
      <c r="D35" s="140"/>
      <c r="E35" s="140"/>
      <c r="F35" s="140"/>
      <c r="G35" s="140"/>
      <c r="H35" s="140"/>
      <c r="K35" s="164" t="s">
        <v>73</v>
      </c>
      <c r="L35" s="140"/>
      <c r="M35" s="140"/>
      <c r="N35" s="140"/>
      <c r="O35" s="140"/>
      <c r="P35" s="140"/>
      <c r="Q35" s="140"/>
      <c r="R35" s="140"/>
    </row>
    <row r="36" spans="2:18" ht="12.75">
      <c r="B36" s="140"/>
      <c r="C36" s="140"/>
      <c r="D36" s="140"/>
      <c r="E36" s="140"/>
      <c r="F36" s="140"/>
      <c r="G36" s="140"/>
      <c r="H36" s="140"/>
      <c r="L36" s="140"/>
      <c r="M36" s="140"/>
      <c r="N36" s="140"/>
      <c r="O36" s="140"/>
      <c r="P36" s="140"/>
      <c r="Q36" s="140"/>
      <c r="R36" s="140"/>
    </row>
  </sheetData>
  <sheetProtection/>
  <mergeCells count="18">
    <mergeCell ref="K25:N25"/>
    <mergeCell ref="K28:N28"/>
    <mergeCell ref="K1:R1"/>
    <mergeCell ref="K2:R2"/>
    <mergeCell ref="K3:R3"/>
    <mergeCell ref="K5:R5"/>
    <mergeCell ref="K6:R6"/>
    <mergeCell ref="K17:K18"/>
    <mergeCell ref="L17:L18"/>
    <mergeCell ref="B17:B18"/>
    <mergeCell ref="A25:D25"/>
    <mergeCell ref="A28:D28"/>
    <mergeCell ref="A1:H1"/>
    <mergeCell ref="A2:H2"/>
    <mergeCell ref="A3:H3"/>
    <mergeCell ref="A5:H5"/>
    <mergeCell ref="A6:H6"/>
    <mergeCell ref="A17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11.375" style="0" customWidth="1"/>
    <col min="2" max="2" width="18.375" style="0" customWidth="1"/>
    <col min="3" max="3" width="6.125" style="0" customWidth="1"/>
    <col min="4" max="4" width="11.75390625" style="0" customWidth="1"/>
    <col min="5" max="5" width="11.25390625" style="0" bestFit="1" customWidth="1"/>
    <col min="6" max="6" width="9.25390625" style="0" bestFit="1" customWidth="1"/>
    <col min="7" max="7" width="11.25390625" style="0" bestFit="1" customWidth="1"/>
    <col min="8" max="8" width="10.00390625" style="0" customWidth="1"/>
  </cols>
  <sheetData>
    <row r="1" spans="1:9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</row>
    <row r="2" spans="1:9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</row>
    <row r="3" spans="1:9" ht="14.25">
      <c r="A3" s="229" t="s">
        <v>74</v>
      </c>
      <c r="B3" s="229"/>
      <c r="C3" s="229"/>
      <c r="D3" s="229"/>
      <c r="E3" s="229"/>
      <c r="F3" s="229"/>
      <c r="G3" s="229"/>
      <c r="H3" s="229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230" t="s">
        <v>39</v>
      </c>
      <c r="B5" s="230"/>
      <c r="C5" s="230"/>
      <c r="D5" s="230"/>
      <c r="E5" s="230"/>
      <c r="F5" s="230"/>
      <c r="G5" s="230"/>
      <c r="H5" s="230"/>
      <c r="I5" s="44"/>
    </row>
    <row r="6" spans="1:9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165" t="s">
        <v>16</v>
      </c>
      <c r="B8" s="116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166">
        <v>1</v>
      </c>
      <c r="B9" s="120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11" ht="28.5">
      <c r="A10" s="167">
        <v>1</v>
      </c>
      <c r="B10" s="168" t="s">
        <v>51</v>
      </c>
      <c r="C10" s="122" t="s">
        <v>13</v>
      </c>
      <c r="D10" s="123">
        <v>3003261</v>
      </c>
      <c r="E10" s="123">
        <v>2920230</v>
      </c>
      <c r="F10" s="123">
        <v>83031</v>
      </c>
      <c r="G10" s="123"/>
      <c r="H10" s="124">
        <v>0</v>
      </c>
      <c r="I10" s="44"/>
      <c r="K10" s="85"/>
    </row>
    <row r="11" spans="1:9" ht="44.25" thickBot="1">
      <c r="A11" s="169">
        <v>2</v>
      </c>
      <c r="B11" s="170" t="s">
        <v>49</v>
      </c>
      <c r="C11" s="125" t="s">
        <v>13</v>
      </c>
      <c r="D11" s="126">
        <v>3003261</v>
      </c>
      <c r="E11" s="126">
        <v>1245381</v>
      </c>
      <c r="F11" s="126">
        <v>15850</v>
      </c>
      <c r="G11" s="126">
        <v>1647139</v>
      </c>
      <c r="H11" s="127">
        <v>94891</v>
      </c>
      <c r="I11" s="44"/>
    </row>
    <row r="12" spans="1:13" ht="58.5" thickBot="1">
      <c r="A12" s="169" t="s">
        <v>7</v>
      </c>
      <c r="B12" s="170" t="s">
        <v>50</v>
      </c>
      <c r="C12" s="125" t="s">
        <v>13</v>
      </c>
      <c r="D12" s="126">
        <f>G11+H11</f>
        <v>1742030</v>
      </c>
      <c r="E12" s="126">
        <v>0</v>
      </c>
      <c r="F12" s="126">
        <v>0</v>
      </c>
      <c r="G12" s="126">
        <f>G11</f>
        <v>1647139</v>
      </c>
      <c r="H12" s="171">
        <f>H11</f>
        <v>94891</v>
      </c>
      <c r="I12" s="44"/>
      <c r="J12" s="148"/>
      <c r="K12" s="149"/>
      <c r="L12" s="149"/>
      <c r="M12" s="150"/>
    </row>
    <row r="13" spans="1:13" ht="51" customHeight="1" thickBot="1">
      <c r="A13" s="172" t="s">
        <v>8</v>
      </c>
      <c r="B13" s="173" t="s">
        <v>9</v>
      </c>
      <c r="C13" s="125" t="s">
        <v>13</v>
      </c>
      <c r="D13" s="126">
        <f>G13+H13</f>
        <v>1735660</v>
      </c>
      <c r="E13" s="126">
        <v>0</v>
      </c>
      <c r="F13" s="126">
        <v>0</v>
      </c>
      <c r="G13" s="126">
        <f>G11</f>
        <v>1647139</v>
      </c>
      <c r="H13" s="127">
        <v>88521</v>
      </c>
      <c r="I13" s="44"/>
      <c r="J13" s="148"/>
      <c r="K13" s="149"/>
      <c r="L13" s="149"/>
      <c r="M13" s="150"/>
    </row>
    <row r="14" spans="1:9" ht="72" customHeight="1">
      <c r="A14" s="172" t="s">
        <v>10</v>
      </c>
      <c r="B14" s="174" t="s">
        <v>15</v>
      </c>
      <c r="C14" s="125" t="s">
        <v>13</v>
      </c>
      <c r="D14" s="126">
        <v>6370</v>
      </c>
      <c r="E14" s="128">
        <v>0</v>
      </c>
      <c r="F14" s="128">
        <v>0</v>
      </c>
      <c r="G14" s="128">
        <v>0</v>
      </c>
      <c r="H14" s="129">
        <f>D14</f>
        <v>6370</v>
      </c>
      <c r="I14" s="44"/>
    </row>
    <row r="15" spans="1:11" ht="42.75">
      <c r="A15" s="169" t="s">
        <v>11</v>
      </c>
      <c r="B15" s="170" t="s">
        <v>52</v>
      </c>
      <c r="C15" s="125" t="s">
        <v>13</v>
      </c>
      <c r="D15" s="126">
        <f>E15+F15</f>
        <v>1261231</v>
      </c>
      <c r="E15" s="126">
        <f>E11</f>
        <v>1245381</v>
      </c>
      <c r="F15" s="126">
        <f>F11</f>
        <v>15850</v>
      </c>
      <c r="G15" s="126">
        <v>0</v>
      </c>
      <c r="H15" s="127">
        <v>0</v>
      </c>
      <c r="I15" s="44"/>
      <c r="K15" s="85"/>
    </row>
    <row r="16" spans="1:9" ht="33" customHeight="1">
      <c r="A16" s="169" t="s">
        <v>47</v>
      </c>
      <c r="B16" s="170" t="s">
        <v>48</v>
      </c>
      <c r="C16" s="125" t="s">
        <v>13</v>
      </c>
      <c r="D16" s="126">
        <v>1564</v>
      </c>
      <c r="E16" s="128"/>
      <c r="F16" s="128"/>
      <c r="G16" s="128"/>
      <c r="H16" s="151">
        <f>D16</f>
        <v>1564</v>
      </c>
      <c r="I16" s="44"/>
    </row>
    <row r="17" spans="1:9" ht="36" customHeight="1">
      <c r="A17" s="252" t="s">
        <v>12</v>
      </c>
      <c r="B17" s="250" t="s">
        <v>23</v>
      </c>
      <c r="C17" s="130" t="s">
        <v>13</v>
      </c>
      <c r="D17" s="131"/>
      <c r="E17" s="132"/>
      <c r="F17" s="132"/>
      <c r="G17" s="132"/>
      <c r="H17" s="133"/>
      <c r="I17" s="44"/>
    </row>
    <row r="18" spans="1:9" ht="24" customHeight="1" thickBot="1">
      <c r="A18" s="253"/>
      <c r="B18" s="251"/>
      <c r="C18" s="175" t="s">
        <v>14</v>
      </c>
      <c r="D18" s="176">
        <f>D17/D10*100</f>
        <v>0</v>
      </c>
      <c r="E18" s="177" t="s">
        <v>20</v>
      </c>
      <c r="F18" s="177" t="s">
        <v>20</v>
      </c>
      <c r="G18" s="177" t="s">
        <v>20</v>
      </c>
      <c r="H18" s="178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21.75" customHeight="1">
      <c r="A21" s="65" t="s">
        <v>36</v>
      </c>
      <c r="B21" s="65"/>
      <c r="C21" s="108"/>
      <c r="D21" s="109"/>
      <c r="E21" s="110"/>
      <c r="F21" s="110"/>
      <c r="G21" s="110"/>
      <c r="H21" s="108" t="s">
        <v>57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18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25.5" customHeight="1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  <c r="I27" s="44"/>
    </row>
    <row r="28" spans="1:9" ht="15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.75" customHeight="1">
      <c r="A29" s="66"/>
      <c r="B29" s="65"/>
      <c r="D29" s="69"/>
      <c r="E29" s="69"/>
      <c r="F29" s="69"/>
      <c r="G29" s="69"/>
      <c r="H29" s="69"/>
      <c r="I29" s="44"/>
    </row>
    <row r="30" spans="1:8" ht="12.75" customHeight="1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236" t="s">
        <v>69</v>
      </c>
      <c r="B31" s="249"/>
      <c r="C31" s="249"/>
      <c r="D31" s="249"/>
      <c r="E31" s="67"/>
      <c r="F31" s="68"/>
      <c r="G31" s="65"/>
      <c r="H31" s="65"/>
    </row>
    <row r="33" spans="2:8" ht="12.75">
      <c r="B33" s="140"/>
      <c r="C33" s="140"/>
      <c r="D33" s="140"/>
      <c r="E33" s="140"/>
      <c r="F33" s="140"/>
      <c r="G33" s="140"/>
      <c r="H33" s="140"/>
    </row>
    <row r="34" spans="2:8" ht="12.75">
      <c r="B34" s="140"/>
      <c r="C34" s="140"/>
      <c r="D34" s="140"/>
      <c r="E34" s="140"/>
      <c r="F34" s="140"/>
      <c r="G34" s="140"/>
      <c r="H34" s="140"/>
    </row>
    <row r="35" spans="2:8" ht="12.75">
      <c r="B35" s="140"/>
      <c r="C35" s="140"/>
      <c r="D35" s="140"/>
      <c r="E35" s="140"/>
      <c r="F35" s="140"/>
      <c r="G35" s="140"/>
      <c r="H35" s="140"/>
    </row>
  </sheetData>
  <sheetProtection/>
  <mergeCells count="10">
    <mergeCell ref="A31:D31"/>
    <mergeCell ref="B17:B18"/>
    <mergeCell ref="A24:D24"/>
    <mergeCell ref="A27:D27"/>
    <mergeCell ref="A1:H1"/>
    <mergeCell ref="A2:H2"/>
    <mergeCell ref="A3:H3"/>
    <mergeCell ref="A5:H5"/>
    <mergeCell ref="A6:H6"/>
    <mergeCell ref="A17:A18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228" t="s">
        <v>18</v>
      </c>
      <c r="B1" s="228"/>
      <c r="C1" s="228"/>
      <c r="D1" s="228"/>
      <c r="E1" s="228"/>
      <c r="F1" s="228"/>
      <c r="G1" s="228"/>
      <c r="H1" s="228"/>
      <c r="I1" s="44"/>
    </row>
    <row r="2" spans="1:9" ht="14.25">
      <c r="A2" s="228" t="s">
        <v>38</v>
      </c>
      <c r="B2" s="228"/>
      <c r="C2" s="228"/>
      <c r="D2" s="228"/>
      <c r="E2" s="228"/>
      <c r="F2" s="228"/>
      <c r="G2" s="228"/>
      <c r="H2" s="228"/>
      <c r="I2" s="44"/>
    </row>
    <row r="3" spans="1:9" ht="14.25">
      <c r="A3" s="229" t="s">
        <v>75</v>
      </c>
      <c r="B3" s="229"/>
      <c r="C3" s="229"/>
      <c r="D3" s="229"/>
      <c r="E3" s="229"/>
      <c r="F3" s="229"/>
      <c r="G3" s="229"/>
      <c r="H3" s="229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230" t="s">
        <v>39</v>
      </c>
      <c r="B5" s="230"/>
      <c r="C5" s="230"/>
      <c r="D5" s="230"/>
      <c r="E5" s="230"/>
      <c r="F5" s="230"/>
      <c r="G5" s="230"/>
      <c r="H5" s="230"/>
      <c r="I5" s="44"/>
    </row>
    <row r="6" spans="1:9" ht="15.75">
      <c r="A6" s="231" t="s">
        <v>34</v>
      </c>
      <c r="B6" s="231"/>
      <c r="C6" s="231"/>
      <c r="D6" s="231"/>
      <c r="E6" s="231"/>
      <c r="F6" s="231"/>
      <c r="G6" s="231"/>
      <c r="H6" s="231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9" ht="28.5">
      <c r="A10" s="94">
        <v>1</v>
      </c>
      <c r="B10" s="95" t="s">
        <v>51</v>
      </c>
      <c r="C10" s="122" t="s">
        <v>13</v>
      </c>
      <c r="D10" s="142">
        <f>E10+F10+G10+H10</f>
        <v>3181871</v>
      </c>
      <c r="E10" s="142">
        <f>1776184+1300309</f>
        <v>3076493</v>
      </c>
      <c r="F10" s="123">
        <v>57084</v>
      </c>
      <c r="G10" s="123">
        <v>48294</v>
      </c>
      <c r="H10" s="124">
        <v>0</v>
      </c>
      <c r="I10" s="44"/>
    </row>
    <row r="11" spans="1:9" ht="43.5">
      <c r="A11" s="99">
        <v>2</v>
      </c>
      <c r="B11" s="93" t="s">
        <v>49</v>
      </c>
      <c r="C11" s="125" t="s">
        <v>13</v>
      </c>
      <c r="D11" s="143">
        <f aca="true" t="shared" si="0" ref="D11:D16">SUM(E11:H11)</f>
        <v>3181871</v>
      </c>
      <c r="E11" s="143">
        <f>E12+E15</f>
        <v>1235407</v>
      </c>
      <c r="F11" s="143">
        <f>F12+F15</f>
        <v>19244</v>
      </c>
      <c r="G11" s="143">
        <f>G12+G15</f>
        <v>1769827</v>
      </c>
      <c r="H11" s="145">
        <f>H12+H15</f>
        <v>157393</v>
      </c>
      <c r="I11" s="44"/>
    </row>
    <row r="12" spans="1:9" ht="57.75">
      <c r="A12" s="99" t="s">
        <v>7</v>
      </c>
      <c r="B12" s="93" t="s">
        <v>50</v>
      </c>
      <c r="C12" s="125" t="s">
        <v>13</v>
      </c>
      <c r="D12" s="143">
        <f t="shared" si="0"/>
        <v>1910939</v>
      </c>
      <c r="E12" s="143">
        <f>E13+E14</f>
        <v>0</v>
      </c>
      <c r="F12" s="143">
        <f>F13+F14</f>
        <v>0</v>
      </c>
      <c r="G12" s="143">
        <f>G13+G14</f>
        <v>1753546</v>
      </c>
      <c r="H12" s="146">
        <f>H13+H14</f>
        <v>157393</v>
      </c>
      <c r="I12" s="44"/>
    </row>
    <row r="13" spans="1:9" ht="45">
      <c r="A13" s="60" t="s">
        <v>8</v>
      </c>
      <c r="B13" s="61" t="s">
        <v>9</v>
      </c>
      <c r="C13" s="125" t="s">
        <v>13</v>
      </c>
      <c r="D13" s="143">
        <f t="shared" si="0"/>
        <v>1900690</v>
      </c>
      <c r="E13" s="126">
        <v>0</v>
      </c>
      <c r="F13" s="126">
        <v>0</v>
      </c>
      <c r="G13" s="126">
        <v>1753546</v>
      </c>
      <c r="H13" s="100">
        <v>147144</v>
      </c>
      <c r="I13" s="44"/>
    </row>
    <row r="14" spans="1:9" ht="75">
      <c r="A14" s="60" t="s">
        <v>10</v>
      </c>
      <c r="B14" s="101" t="s">
        <v>15</v>
      </c>
      <c r="C14" s="125" t="s">
        <v>13</v>
      </c>
      <c r="D14" s="143">
        <f t="shared" si="0"/>
        <v>10249</v>
      </c>
      <c r="E14" s="128">
        <v>0</v>
      </c>
      <c r="F14" s="128">
        <v>0</v>
      </c>
      <c r="G14" s="128">
        <v>0</v>
      </c>
      <c r="H14" s="129">
        <v>10249</v>
      </c>
      <c r="I14" s="44"/>
    </row>
    <row r="15" spans="1:9" ht="42.75">
      <c r="A15" s="99" t="s">
        <v>11</v>
      </c>
      <c r="B15" s="93" t="s">
        <v>52</v>
      </c>
      <c r="C15" s="125" t="s">
        <v>13</v>
      </c>
      <c r="D15" s="143">
        <f t="shared" si="0"/>
        <v>1270932</v>
      </c>
      <c r="E15" s="126">
        <f>767454+467953</f>
        <v>1235407</v>
      </c>
      <c r="F15" s="90">
        <v>19244</v>
      </c>
      <c r="G15" s="126">
        <v>16281</v>
      </c>
      <c r="H15" s="127">
        <v>0</v>
      </c>
      <c r="I15" s="44"/>
    </row>
    <row r="16" spans="1:9" ht="28.5">
      <c r="A16" s="99" t="s">
        <v>47</v>
      </c>
      <c r="B16" s="93" t="s">
        <v>48</v>
      </c>
      <c r="C16" s="125" t="s">
        <v>13</v>
      </c>
      <c r="D16" s="143">
        <f t="shared" si="0"/>
        <v>3609</v>
      </c>
      <c r="E16" s="128"/>
      <c r="F16" s="128"/>
      <c r="G16" s="128"/>
      <c r="H16" s="147">
        <v>3609</v>
      </c>
      <c r="I16" s="44"/>
    </row>
    <row r="17" spans="1:9" ht="29.25" customHeight="1">
      <c r="A17" s="241" t="s">
        <v>12</v>
      </c>
      <c r="B17" s="243" t="s">
        <v>23</v>
      </c>
      <c r="C17" s="130" t="s">
        <v>13</v>
      </c>
      <c r="D17" s="131">
        <v>3125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44"/>
    </row>
    <row r="18" spans="1:9" ht="15.75" thickBot="1">
      <c r="A18" s="242"/>
      <c r="B18" s="244"/>
      <c r="C18" s="104" t="s">
        <v>14</v>
      </c>
      <c r="D18" s="144">
        <f>D17/D10*100</f>
        <v>0.09821265538420634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36</v>
      </c>
      <c r="B21" s="65"/>
      <c r="C21" s="108"/>
      <c r="D21" s="109"/>
      <c r="E21" s="110"/>
      <c r="F21" s="110"/>
      <c r="G21" s="110"/>
      <c r="H21" s="108" t="s">
        <v>57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30.75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236" t="s">
        <v>35</v>
      </c>
      <c r="B24" s="236"/>
      <c r="C24" s="236"/>
      <c r="D24" s="236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15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236" t="s">
        <v>54</v>
      </c>
      <c r="B27" s="236"/>
      <c r="C27" s="236"/>
      <c r="D27" s="236"/>
      <c r="E27" s="112"/>
      <c r="F27" s="112"/>
      <c r="G27" s="112"/>
      <c r="H27" s="108" t="s">
        <v>22</v>
      </c>
      <c r="I27" s="44"/>
    </row>
    <row r="28" spans="1:9" ht="14.2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">
      <c r="A29" s="65"/>
      <c r="B29" s="65"/>
      <c r="C29" s="108"/>
      <c r="D29" s="110"/>
      <c r="E29" s="112"/>
      <c r="F29" s="112"/>
      <c r="G29" s="112"/>
      <c r="H29" s="110"/>
      <c r="I29" s="44"/>
    </row>
    <row r="30" spans="1:8" ht="15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11"/>
      <c r="B31" s="111"/>
      <c r="D31" s="67"/>
      <c r="E31" s="67"/>
      <c r="F31" s="68"/>
      <c r="G31" s="65"/>
      <c r="H31" s="65"/>
    </row>
    <row r="32" spans="1:8" ht="15">
      <c r="A32" s="66" t="s">
        <v>63</v>
      </c>
      <c r="B32" s="65"/>
      <c r="D32" s="69" t="s">
        <v>62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npkondrikov</dc:creator>
  <cp:keywords/>
  <dc:description/>
  <cp:lastModifiedBy>Vakulenko</cp:lastModifiedBy>
  <cp:lastPrinted>2019-01-14T08:03:13Z</cp:lastPrinted>
  <dcterms:created xsi:type="dcterms:W3CDTF">2007-11-16T08:54:52Z</dcterms:created>
  <dcterms:modified xsi:type="dcterms:W3CDTF">2019-01-16T12:41:40Z</dcterms:modified>
  <cp:category/>
  <cp:version/>
  <cp:contentType/>
  <cp:contentStatus/>
</cp:coreProperties>
</file>